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322"/>
  <workbookPr autoCompressPictures="0"/>
  <bookViews>
    <workbookView xWindow="0" yWindow="0" windowWidth="25600" windowHeight="14880" tabRatio="500"/>
  </bookViews>
  <sheets>
    <sheet name="Données" sheetId="1" r:id="rId1"/>
  </sheets>
  <definedNames>
    <definedName name="_xlnm._FilterDatabase" localSheetId="0" hidden="1">Données!$A$1:$P$455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K471" i="1" l="1"/>
  <c r="K470" i="1"/>
  <c r="K467" i="1"/>
  <c r="K466" i="1"/>
  <c r="K465" i="1"/>
  <c r="K464" i="1"/>
  <c r="K463" i="1"/>
  <c r="K459" i="1"/>
  <c r="K458" i="1"/>
  <c r="O455" i="1"/>
  <c r="O454" i="1"/>
  <c r="O453" i="1"/>
  <c r="O451" i="1"/>
  <c r="O450" i="1"/>
  <c r="O449" i="1"/>
  <c r="O447" i="1"/>
  <c r="O446" i="1"/>
  <c r="O443" i="1"/>
  <c r="O439" i="1"/>
  <c r="O438" i="1"/>
  <c r="O409" i="1"/>
  <c r="O406" i="1"/>
  <c r="O405" i="1"/>
  <c r="O404" i="1"/>
  <c r="O403" i="1"/>
  <c r="O402" i="1"/>
  <c r="O401" i="1"/>
  <c r="O400" i="1"/>
  <c r="O399" i="1"/>
  <c r="O397" i="1"/>
  <c r="O395" i="1"/>
  <c r="O394" i="1"/>
  <c r="O393" i="1"/>
  <c r="O390" i="1"/>
  <c r="O389" i="1"/>
  <c r="O386" i="1"/>
  <c r="O384" i="1"/>
  <c r="O350" i="1"/>
  <c r="O348" i="1"/>
  <c r="O347" i="1"/>
  <c r="O346" i="1"/>
  <c r="O345" i="1"/>
  <c r="O344" i="1"/>
  <c r="O343" i="1"/>
  <c r="O342" i="1"/>
  <c r="O341" i="1"/>
  <c r="O340" i="1"/>
  <c r="O339" i="1"/>
  <c r="O338" i="1"/>
  <c r="O337" i="1"/>
  <c r="O336" i="1"/>
  <c r="O335" i="1"/>
  <c r="O334" i="1"/>
  <c r="O333" i="1"/>
  <c r="O332" i="1"/>
  <c r="O331" i="1"/>
  <c r="O329" i="1"/>
  <c r="O328" i="1"/>
  <c r="O327" i="1"/>
  <c r="O326" i="1"/>
  <c r="O325" i="1"/>
  <c r="O322" i="1"/>
  <c r="O321" i="1"/>
  <c r="O320" i="1"/>
  <c r="O319" i="1"/>
  <c r="O318" i="1"/>
  <c r="O317" i="1"/>
  <c r="O316" i="1"/>
  <c r="O315" i="1"/>
  <c r="O313" i="1"/>
  <c r="O312" i="1"/>
  <c r="O311" i="1"/>
  <c r="O310" i="1"/>
  <c r="O309" i="1"/>
  <c r="O307" i="1"/>
  <c r="O306" i="1"/>
  <c r="O305" i="1"/>
  <c r="O304" i="1"/>
  <c r="O302" i="1"/>
  <c r="O301" i="1"/>
  <c r="O300" i="1"/>
  <c r="O299" i="1"/>
  <c r="O298" i="1"/>
  <c r="O295" i="1"/>
  <c r="O294" i="1"/>
  <c r="O286" i="1"/>
  <c r="O285" i="1"/>
  <c r="O283" i="1"/>
  <c r="O282" i="1"/>
  <c r="O281" i="1"/>
  <c r="O280" i="1"/>
  <c r="O278" i="1"/>
  <c r="O277" i="1"/>
  <c r="O276" i="1"/>
  <c r="O275" i="1"/>
  <c r="O274" i="1"/>
  <c r="O269" i="1"/>
  <c r="O268" i="1"/>
  <c r="O267" i="1"/>
  <c r="O266" i="1"/>
  <c r="O265" i="1"/>
  <c r="O264" i="1"/>
  <c r="O263" i="1"/>
  <c r="O262" i="1"/>
  <c r="O261" i="1"/>
  <c r="O260" i="1"/>
  <c r="O259" i="1"/>
  <c r="O258" i="1"/>
  <c r="O257" i="1"/>
  <c r="O255" i="1"/>
  <c r="O254" i="1"/>
  <c r="O250" i="1"/>
  <c r="O247" i="1"/>
  <c r="O246" i="1"/>
  <c r="O245" i="1"/>
  <c r="O244" i="1"/>
  <c r="O242" i="1"/>
  <c r="O239" i="1"/>
  <c r="O238" i="1"/>
  <c r="O237" i="1"/>
  <c r="O236" i="1"/>
  <c r="O235" i="1"/>
  <c r="O234" i="1"/>
  <c r="O233" i="1"/>
  <c r="O231" i="1"/>
  <c r="O230" i="1"/>
  <c r="O229" i="1"/>
  <c r="O228" i="1"/>
  <c r="O225" i="1"/>
  <c r="O213" i="1"/>
  <c r="O212" i="1"/>
  <c r="O211" i="1"/>
  <c r="O210" i="1"/>
  <c r="O209" i="1"/>
  <c r="O207" i="1"/>
  <c r="O206" i="1"/>
  <c r="O205" i="1"/>
  <c r="O204" i="1"/>
  <c r="O203" i="1"/>
  <c r="O202" i="1"/>
  <c r="O201" i="1"/>
  <c r="O200" i="1"/>
  <c r="O199"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1" i="1"/>
  <c r="O170" i="1"/>
  <c r="O169" i="1"/>
  <c r="O168" i="1"/>
  <c r="O167" i="1"/>
  <c r="O166" i="1"/>
  <c r="O165" i="1"/>
  <c r="O164" i="1"/>
  <c r="O162" i="1"/>
  <c r="O158" i="1"/>
  <c r="O154" i="1"/>
  <c r="O153" i="1"/>
  <c r="O152" i="1"/>
  <c r="O151" i="1"/>
  <c r="O150" i="1"/>
  <c r="O149" i="1"/>
  <c r="O148" i="1"/>
  <c r="O147" i="1"/>
  <c r="O146" i="1"/>
  <c r="O145" i="1"/>
  <c r="O144" i="1"/>
  <c r="O143" i="1"/>
  <c r="O142" i="1"/>
  <c r="O115" i="1"/>
  <c r="O97" i="1"/>
  <c r="O86" i="1"/>
  <c r="O85" i="1"/>
  <c r="O84" i="1"/>
  <c r="O83" i="1"/>
  <c r="O82" i="1"/>
  <c r="O81" i="1"/>
  <c r="O80" i="1"/>
  <c r="O79" i="1"/>
  <c r="O77" i="1"/>
  <c r="O76" i="1"/>
  <c r="O75" i="1"/>
  <c r="O71" i="1"/>
  <c r="O70" i="1"/>
  <c r="O69" i="1"/>
  <c r="O68" i="1"/>
  <c r="O67" i="1"/>
  <c r="O66" i="1"/>
  <c r="O65" i="1"/>
  <c r="O64" i="1"/>
  <c r="O63" i="1"/>
  <c r="O62" i="1"/>
  <c r="O61" i="1"/>
  <c r="O56" i="1"/>
  <c r="O55" i="1"/>
  <c r="O54" i="1"/>
  <c r="O53" i="1"/>
  <c r="O52" i="1"/>
  <c r="O51" i="1"/>
  <c r="O50" i="1"/>
  <c r="O49" i="1"/>
  <c r="O48" i="1"/>
  <c r="O47" i="1"/>
  <c r="O46" i="1"/>
  <c r="O43" i="1"/>
  <c r="O42" i="1"/>
  <c r="O41" i="1"/>
  <c r="O40" i="1"/>
  <c r="O38" i="1"/>
  <c r="O37" i="1"/>
  <c r="O36" i="1"/>
  <c r="O35" i="1"/>
  <c r="O33" i="1"/>
  <c r="O7" i="1"/>
  <c r="O6" i="1"/>
  <c r="O5" i="1"/>
  <c r="O3" i="1"/>
</calcChain>
</file>

<file path=xl/comments1.xml><?xml version="1.0" encoding="utf-8"?>
<comments xmlns="http://schemas.openxmlformats.org/spreadsheetml/2006/main">
  <authors>
    <author/>
  </authors>
  <commentList>
    <comment ref="D30" authorId="0">
      <text>
        <r>
          <rPr>
            <sz val="10"/>
            <color rgb="FF000000"/>
            <rFont val="Arial"/>
          </rPr>
          <t>ccherrierdaffe:
ainsi que sur ?</t>
        </r>
      </text>
    </comment>
    <comment ref="D60" authorId="0">
      <text>
        <r>
          <rPr>
            <sz val="10"/>
            <color rgb="FF000000"/>
            <rFont val="Arial"/>
          </rPr>
          <t>CCD:
combler le recrutement ? Plutôt "afin de limiter" ?</t>
        </r>
      </text>
    </comment>
    <comment ref="P64" authorId="0">
      <text>
        <r>
          <rPr>
            <sz val="10"/>
            <color rgb="FF000000"/>
            <rFont val="Arial"/>
          </rPr>
          <t>CCD:
recensement : 20 ?</t>
        </r>
      </text>
    </comment>
    <comment ref="P70" authorId="0">
      <text>
        <r>
          <rPr>
            <sz val="10"/>
            <color rgb="FF000000"/>
            <rFont val="Arial"/>
          </rPr>
          <t>CCD: pas clair</t>
        </r>
      </text>
    </comment>
    <comment ref="P71" authorId="0">
      <text>
        <r>
          <rPr>
            <sz val="10"/>
            <color rgb="FF000000"/>
            <rFont val="Arial"/>
          </rPr>
          <t>CCD: en 2015, l'organisation est en train ? (ou 2016 ? ou a mis ?)</t>
        </r>
      </text>
    </comment>
    <comment ref="D122" authorId="0">
      <text>
        <r>
          <rPr>
            <sz val="10"/>
            <color rgb="FF000000"/>
            <rFont val="Arial"/>
          </rPr>
          <t>CCD:
aide ou aide d'urgence ?</t>
        </r>
      </text>
    </comment>
    <comment ref="D143" authorId="0">
      <text>
        <r>
          <rPr>
            <sz val="10"/>
            <color rgb="FF000000"/>
            <rFont val="Arial"/>
          </rPr>
          <t>CCD:
des entraves aux ponts ?</t>
        </r>
      </text>
    </comment>
    <comment ref="D222" authorId="0">
      <text>
        <r>
          <rPr>
            <sz val="10"/>
            <color rgb="FF000000"/>
            <rFont val="Arial"/>
          </rPr>
          <t>CCD:
Document de Doha pour la paix au Darfour (DDPD) ?</t>
        </r>
      </text>
    </comment>
    <comment ref="D229" authorId="0">
      <text>
        <r>
          <rPr>
            <sz val="10"/>
            <color rgb="FF000000"/>
            <rFont val="Arial"/>
          </rPr>
          <t>CCD:
la sûreté de l'aviation du terrorisme ???</t>
        </r>
      </text>
    </comment>
    <comment ref="D248" authorId="0">
      <text>
        <r>
          <rPr>
            <sz val="10"/>
            <color rgb="FF000000"/>
            <rFont val="Arial"/>
          </rPr>
          <t>CCD:
 Center for Civilians in Conflict : je n'ai trouvé le nom qu'en anglais</t>
        </r>
      </text>
    </comment>
    <comment ref="P316" authorId="0">
      <text>
        <r>
          <rPr>
            <sz val="10"/>
            <color rgb="FF000000"/>
            <rFont val="Arial"/>
          </rPr>
          <t>CCD: il semble qu'il manque quelque chose à la fin</t>
        </r>
      </text>
    </comment>
    <comment ref="P320" authorId="0">
      <text>
        <r>
          <rPr>
            <sz val="10"/>
            <color rgb="FF000000"/>
            <rFont val="Arial"/>
          </rPr>
          <t>CCD: et le b) ?</t>
        </r>
      </text>
    </comment>
  </commentList>
</comments>
</file>

<file path=xl/sharedStrings.xml><?xml version="1.0" encoding="utf-8"?>
<sst xmlns="http://schemas.openxmlformats.org/spreadsheetml/2006/main" count="2957" uniqueCount="858">
  <si>
    <t>1. Thème / Secteur</t>
  </si>
  <si>
    <t xml:space="preserve">2.1. Bailleur/ cofinancement </t>
  </si>
  <si>
    <t>2.2 Type de financement</t>
  </si>
  <si>
    <t>3. Nom / Titre du programme</t>
  </si>
  <si>
    <t>4.1 Opérateur/ Mise en œuvre par</t>
  </si>
  <si>
    <t>4.2. Capacités de mise en œuvre - Nombre total de ressources humaines.</t>
  </si>
  <si>
    <t>5. Type de programme / d'activités: (i) logistique, équipement, petites infrastructures, ii) assistance électorale, iii) coopération opérationnelle, iv) coopération institutionnelle, gestion des connaissances et renforcement des capacités, v) appui à la société civile, consolidation de la paix, prévention et résolution de conflits</t>
  </si>
  <si>
    <t>6.1 Cadre géographique</t>
  </si>
  <si>
    <t>6.2 Cadre géographique - Territoire spécifique</t>
  </si>
  <si>
    <t xml:space="preserve">6.3 Cadre géographique - 1 pour 1 seul pays, 2 pour de 2 a 5 pays, 3 pour plus de 5 pays, 4 si pas disponible, </t>
  </si>
  <si>
    <t>7. Budget - Budget alloué (USD)</t>
  </si>
  <si>
    <t>7.1. code: 1. &lt;1 million; 2. ≥1-≥5 millions; 3. &gt;5-≥20 millions; 4. &gt;20 millions</t>
  </si>
  <si>
    <t>8.1 Période - Date de début prévue</t>
  </si>
  <si>
    <t xml:space="preserve">8.2 Période - Date de fin prévue </t>
  </si>
  <si>
    <t>8.3. durée</t>
  </si>
  <si>
    <t>9. Commentaires</t>
  </si>
  <si>
    <t>Sécurité, Gouvernance</t>
  </si>
  <si>
    <t>ONU</t>
  </si>
  <si>
    <t>Projet sur le renforcement de la coordination et des capacités de partage d'informations dans la lutte contre le terrorisme des six États dans la région du Sahel.</t>
  </si>
  <si>
    <t>Direction exécutive du Comité contre le terrorisme (DECT)</t>
  </si>
  <si>
    <t>coopération institutionnelle, gestion des connaissances et renforcement des capacités</t>
  </si>
  <si>
    <t>Sahel</t>
  </si>
  <si>
    <t>Gouvernance</t>
  </si>
  <si>
    <t>ONU, Japon</t>
  </si>
  <si>
    <t>Études de perception sur les facteurs de l'insécurité et de l'extrémisme violent dans les zones frontalières au Sahel</t>
  </si>
  <si>
    <t xml:space="preserve">PNUD, Direction exécutive du Comité contre le terrorisme (DECT) </t>
  </si>
  <si>
    <t xml:space="preserve">Burkina Faso, Mali, Mauritanie, Niger, Tchad, Sénégal, Cameroun, Nigéria </t>
  </si>
  <si>
    <t>zones frontalières du Burkina Faso, du Mali, de la Mauritanie, du Niger, du Tchad, du Sénégal, du Cameroun, du Nigéria</t>
  </si>
  <si>
    <t>Objectives: Assess, the perception of communities living in border areas on the drivers of radicalism, insecurity and violent extremism in order to inform context specific strategies and programmes</t>
  </si>
  <si>
    <t>Projet régional visant à combattre la discrimination des femmes et à accroître leur participation au processus démocratique</t>
  </si>
  <si>
    <t xml:space="preserve">Haut-Commissariat des Nations unies aux droits de l’homme (OHCHR) </t>
  </si>
  <si>
    <t>appui à la société civile, consolidation de la paix, prévention et résolution de conflits</t>
  </si>
  <si>
    <t>Burkina Faso, Gambie, Niger, Sénégal</t>
  </si>
  <si>
    <t>addresses gender stereotypes and promotes gender equality in the mass media by promoting the visibility of women involved in public and political life</t>
  </si>
  <si>
    <t>Sécurité</t>
  </si>
  <si>
    <t>ONU, Australie, Canada, Danemark, France, Allemagne, Japon, Luxembourg, Norvège, Espagne, États-Unis</t>
  </si>
  <si>
    <t>Programme phare axé sur les activités de renforcement de capacités dans le domaine de la prévention du terrorisme et de la lutte contre le crime transnational organisé</t>
  </si>
  <si>
    <t>Office des Nations unies contre la Drogue et le Crime (ONUDC)</t>
  </si>
  <si>
    <t>40 dont 20 recrutées localement</t>
  </si>
  <si>
    <t>Burkina Faso, Mali, Mauritanie, Niger, Tchad</t>
  </si>
  <si>
    <t xml:space="preserve">ONUDC concentrated its efforts on training law enforcement and judicial authorities, strengthening financial intelligence units and measures against money-laundering, improving border management and facilitating information exchange between justice officials.
ONUDC has implemented 145 activities, reaching approximately 4,500 direct beneficiaries in the region. ONUDC also supported the adoption of a law on legal aid in Mauritanie and the adoption of a law on human trafficking in the Niger. </t>
  </si>
  <si>
    <t>Séries d'enquêtes sur les armes légères et de petit calibre</t>
  </si>
  <si>
    <t>PNUD, Centre régional des Nations unies pour la paix et le désarmement en Afrique (UNREC)</t>
  </si>
  <si>
    <t>Burkina Faso, Cameroun, Mali, Mauritanie, Niger, Nigéria, République centrafricaine (RCA), Sénégal, Tchad</t>
  </si>
  <si>
    <t>The implementation of the project is expected to result in the development of practical small arms control and reduction recommendations that respond to the actual needs of each country and the subregion, as well as an improved capacity to respond to the challenges posed by small arms and light weapons.</t>
  </si>
  <si>
    <t>ONU, UE, Allemagne</t>
  </si>
  <si>
    <t>Projet phare d'assistance technique pour l'amélioration du contrôle des armes légères, la sécurité physique et la gestion des stocks au Sahel</t>
  </si>
  <si>
    <t>Centre régional des Nations unies pour la paix et le désarmement en Afrique (UNREC)</t>
  </si>
  <si>
    <t>Renforcement du rôle des femmes pour répondre aux défis du Sahel</t>
  </si>
  <si>
    <t>OSES, PNUD, ONU-Femmes, Union Africaine</t>
  </si>
  <si>
    <t>a Sahel women’s forum, held in N’Djamena on 22 and 23 July 2015: supporting the implementation of the declaration adopted by the forum, in particular the establishment of a Sahel women’s regional platform.
In the context of the project on border management and border communities in the Sahel, PNUD and UN-Women will conduct a study on women’s informal crossborder trade in the Sahel region, undertake capacity development and training activities with the border agencies of the G-5 Sahel countries on gender issues.</t>
  </si>
  <si>
    <t>ONU, Banque Mondiale (BM)</t>
  </si>
  <si>
    <t>Programme sur l'autonomisation des femmes et la dividende géographique dans le Sahel</t>
  </si>
  <si>
    <t>Gouvernements</t>
  </si>
  <si>
    <t>Burkina Faso, Côte d’Ivoire, Mali, Mauritanie, Niger, Tchad</t>
  </si>
  <si>
    <t xml:space="preserve">The programme is aimed at improving the availability and affordability of reproductive health commodities, strengthening specialized training centres for rural-based midwifery/nursing services, and piloting and sharing knowledge on initiatives for adolescent girls. Implementation has started, and preparatory technical meetings were held in early 2015, including on human
resources for health (February 2015) and the empowerment of girls and women (March 2015). </t>
  </si>
  <si>
    <t>Allemagne</t>
  </si>
  <si>
    <t>Fonds fiduciaire en soutien à la paix et la sécurité au Mali</t>
  </si>
  <si>
    <t>Promouvoir l'État de droit et l'accès à la justice dans le Nord du Mali à travers les bibliothèques de droit</t>
  </si>
  <si>
    <t>MINUSMA</t>
  </si>
  <si>
    <t>logistique, équipement, petites infrastructures</t>
  </si>
  <si>
    <t>Mali</t>
  </si>
  <si>
    <t>Nord (Mali)</t>
  </si>
  <si>
    <t>Projet pour soutenir la bonne gouvernance</t>
  </si>
  <si>
    <t>Burkina Faso</t>
  </si>
  <si>
    <t>Équipement de trois escadrons de gendarmerie à Gao, à Tombouctou et à Kidal en matériels de maintien de l’ordre</t>
  </si>
  <si>
    <t xml:space="preserve">ONU, Suisse, Suède </t>
  </si>
  <si>
    <t>Projet d'assistance électorale</t>
  </si>
  <si>
    <t>PNUD</t>
  </si>
  <si>
    <t>assistance électorale</t>
  </si>
  <si>
    <t>Projet sur la responsabilité sociale</t>
  </si>
  <si>
    <t>UNICEF</t>
  </si>
  <si>
    <t>Séries de projets visant à renforcer les droits de l'homme et le renforcement de la participation politique des femmes</t>
  </si>
  <si>
    <t>OHCHR</t>
  </si>
  <si>
    <t>Niger</t>
  </si>
  <si>
    <t>Projet sur la liste électoral biométrique</t>
  </si>
  <si>
    <t>Fonds de consolidation pour la paix</t>
  </si>
  <si>
    <t>Nouveau plan prioritaire pour la consolidation de la paix</t>
  </si>
  <si>
    <t>Assistance électorale</t>
  </si>
  <si>
    <t>Tchad</t>
  </si>
  <si>
    <t>Deux projets sur la prévention des conflits et la consolidation de la paix</t>
  </si>
  <si>
    <t>OHCHR, OIM, UNICEF, OCHA, NGOs</t>
  </si>
  <si>
    <t>Projets couvrant différents domaines dont la protection légale des réfugiés, le renforcement de capacités dans les domaines de la consolidation et du secteur de la justice, la lutte contre l'extrémisme violent, les infrastructures, le développement ainsi que la réhabilitation, la maternité et la santé reproductive</t>
  </si>
  <si>
    <t>Mauritanie</t>
  </si>
  <si>
    <t>Projet pour la création et le soutien d'un réseau d'anciens pour la paix et la réconciliation à Goundam, dans la région de Tombouctou</t>
  </si>
  <si>
    <t>Nord : Goundam (Mali)</t>
  </si>
  <si>
    <t>Projet conjoint pour le renforcement de capacités des femmes et des jeunes dans les régions de Gao et de Tombouctou en matière de résilience au conflit</t>
  </si>
  <si>
    <t>ONUDI, PNUD</t>
  </si>
  <si>
    <t>Nord : Gao, Tombouctou (Mali)</t>
  </si>
  <si>
    <t>Projet conjoint sur la sécurité urbaine</t>
  </si>
  <si>
    <t>ONU-Habitat, PNUD</t>
  </si>
  <si>
    <t>Projet de gestion des armes légères</t>
  </si>
  <si>
    <t>Projet de soutien aux agences de sécurité et au programme de gestion des armes légères</t>
  </si>
  <si>
    <t>Activités visant à soutenir la sécurité des communautés vivant dans les régions frontalières au Niger</t>
  </si>
  <si>
    <t>zones frontalières du Niger</t>
  </si>
  <si>
    <t>Trois projets, deux sur la gestion des frontières et un sur les mines antipersonnel</t>
  </si>
  <si>
    <t xml:space="preserve">OIM, ONU-Femmes, PNUD </t>
  </si>
  <si>
    <t>zones frontalières du Tchad</t>
  </si>
  <si>
    <t>Projet sur la coopération et la coordination internationale, sur le développement et la mise en œuvre de la stratégie sur la gestion des frontières et un second sur le renforcement de capacités sur la collecte et l'analyse des flux migratoires</t>
  </si>
  <si>
    <t>coopération opérationnelle</t>
  </si>
  <si>
    <t>Trois projets sur le renforcement des capacités nationales pour la gestion et le contrôle des frontières ainsi que la lutte contre le terrorisme</t>
  </si>
  <si>
    <t>Projet sur l'établissement de la confiance par le soutien au processus de cantonnement à Kidal</t>
  </si>
  <si>
    <t xml:space="preserve">United Nations Office for Project Services (UNOPS) </t>
  </si>
  <si>
    <t>Nord : Kidal (Mali)</t>
  </si>
  <si>
    <t>Programme pour l'amélioration de l'accès à la justice pour les femmes victimes de violences sexuelles basées sur le genre dans le processus de consolidation de la paix</t>
  </si>
  <si>
    <t>ONU-Femmes, UNFPA, MINUSMA</t>
  </si>
  <si>
    <t>Équipement de la salle de conférence et d'opération du ministère de la Sécurité</t>
  </si>
  <si>
    <t>13 projets : ceux sur la violence basée sur le genre, la protection des réfugiés et des activités génératrices de revenus pour les réfugiés et les communautés locales</t>
  </si>
  <si>
    <t>The projects also support community stabilization through the promotion of counter-seasonal agriculture and pastoralism, including through voucher schemes for animal fodder, the strengthening of national capacities for disaster preparedness and response, the protection of vulnerable children and women affected by malnutrition and food insecurity, and the strengthening of sustainable livelihoods.</t>
  </si>
  <si>
    <t>ONU, UE, UA, États-Unis, Canada, Belgique, Suisse, Pays-Bas, Suède, Danemark, Luxembourg, Norvège</t>
  </si>
  <si>
    <t>Basket Fund</t>
  </si>
  <si>
    <t>Projet d’appui au processus électoral 2012-2015 du Mali (PAPEM)</t>
  </si>
  <si>
    <t>BM</t>
  </si>
  <si>
    <t>Financement de projets d'investissement</t>
  </si>
  <si>
    <t>Projet de gouvernance économique et de participation citoyenne</t>
  </si>
  <si>
    <t>Ministère de l'Economie et des Finances - Burkina Faso</t>
  </si>
  <si>
    <t xml:space="preserve">Finacement de projets d'investissement </t>
  </si>
  <si>
    <t>Projet de gouvernance du secteur public en Mauritanie</t>
  </si>
  <si>
    <t>CEDEAO</t>
  </si>
  <si>
    <t xml:space="preserve">CEDEAO, UEMOA, CILSS, BIDC, BOAD, UE-11e FED, Algérie (Autorité du Liptako Gourma) et ABN </t>
  </si>
  <si>
    <t>Stratégie spécifique pour la stabilisation et le développement de l'espace Sahélo-Saharien</t>
  </si>
  <si>
    <t xml:space="preserve">CEDEAO, UEMOA, CILSS, Plateforme de coordination (PMC) </t>
  </si>
  <si>
    <t>Algérie, Burkina Faso, Côte d'Ivoire, Guinée, Libye, Mali, Maroc, Mauritanie, Niger, Nigéria, Sénégal, Tchad</t>
  </si>
  <si>
    <t>Réhabilitation et équipement de la Direction régionale de la protection civile de Tombouctou</t>
  </si>
  <si>
    <t>Nord : Tombouctou (Mali)</t>
  </si>
  <si>
    <t>CEDEAO, UEMOA, CILSS, BIDC, BOAD, UE-11e FED</t>
  </si>
  <si>
    <t>Plan d'actions de la stratégie Sahel de la CEDEAO (2014)</t>
  </si>
  <si>
    <t>Algérie, Burkina Faso, Guinée, Libye, Mali, Maroc, Mauritanie, Niger, Sénégal, Tchad, Tunisie</t>
  </si>
  <si>
    <t>Espagne</t>
  </si>
  <si>
    <t>Programme Appui AMM restauration paix et sécurité</t>
  </si>
  <si>
    <t>États-Unis</t>
  </si>
  <si>
    <t>Non-prolifération, lutte contre le terrorisme, déminage et programmes connexes (NADR) / Assistance antiterroriste</t>
  </si>
  <si>
    <t>Assistance antiterroriste (ATA), cours sur le contrôle des frontières (BCM)</t>
  </si>
  <si>
    <t>Département d'État (DOS), assistance antiterroriste</t>
  </si>
  <si>
    <t>This 10-day course is designed for 24 mid- to senior-level border control managers with operational responsibility for ports of entry and border areas between the ports. BCM utilizes lecture, discussions, case studies, and problem-solving exercises to introduce participants to the tools and techniques required to understand and manage current border issues.</t>
  </si>
  <si>
    <t>France</t>
  </si>
  <si>
    <t>Sécurité et développement au Nord du Mali (SDNM 1 CML 1352)</t>
  </si>
  <si>
    <t>Réhabilitation et équipement du Poste de secours avancé de Douentza (Protection civile)</t>
  </si>
  <si>
    <t>Nord : Douentza (Mali)</t>
  </si>
  <si>
    <t>Réhabilitation et équipement de la brigade de gendarmerie de Douentza</t>
  </si>
  <si>
    <t>Projet d’éducation pour la consolidation de la paix au Nord du Mali (Gao et Tombouctou)</t>
  </si>
  <si>
    <t>Appui au renforcement des capacités de résilience aux conflits des femmes et des jeunes dans les régions de Gao et de Tombouctou</t>
  </si>
  <si>
    <t>Solutions pour la réintégration durable et pacifique des personnes déplacées internes (PDIs) et des réfugiés rapatriés dans les régions de Gao et de Tombouctou</t>
  </si>
  <si>
    <t>Programme d’amélioration de l’accès des femmes victimes de violences sexuelles et basées sur le genre à la justice et la sécurité dans le processus de consolidation de la paix au Mali</t>
  </si>
  <si>
    <t>Mesures de confiance et appui au processus de cantonnement à Kidal</t>
  </si>
  <si>
    <t>Soutenir la participation volontaire des réfugiés maliens au dialogue et au processus de paix lors de rencontres au Mali ou en Mauritanie</t>
  </si>
  <si>
    <t>UNHCR</t>
  </si>
  <si>
    <t>Mali, Mauritanie</t>
  </si>
  <si>
    <t>Dans ce cadre, entre 2012 et 2013, les leaders réfugiés maliens ont rencontré des officiels maliens à Bassikounou et ont participé à des rencontres à Nouakchott et à Bamako avec la société civile, les donateurs et les acteurs du processus de paix.
Par ailleurs, l'UNHCR a facilité en avril 2015 la visite d'une délégation malienne au camp de Mbera, composée de 19 personnes dont le ministre de la réconciliation nationale.</t>
  </si>
  <si>
    <t>Les capacités des acteurs de l'État de la consolidation de la paix sont renforcées</t>
  </si>
  <si>
    <t>Les acteurs politiques, administratifs et des leaders d’opinion de la société civile disposent de connaissances suffisantes en matière de droits humains et de la prévention des conflits et se sentent plus concernés par la cohésion sociale. La dotation en matériels informatiques et didactiques permet aux structures étatiques centralisées et décentralisées d’être beaucoup plus opérationnelles. En vue d’obtenir un impact plus important, le renforcement des capacités doit être continu, y compris à l’École nationale d’administration (ENA). Les parlementaires de l’Assemblée nationale et du Sénat seront nécessairement pris en compte lors des prochaine séances de formation car ils constituent un pouvoir important dans la cohésion sociale. Cependant, pour des contraintes de campagne législative, ils n’ont pas pu être formés à ce jour.</t>
  </si>
  <si>
    <t>Les mécanismes nationaux et locaux pour soutenir le renforcement de la paix sont interconnectés et plus compétents</t>
  </si>
  <si>
    <t>La formation et la dotation en matériels dont ont bénéficié les médiateurs traditionnel « mouslihs » leur ont permis de s’impliquer dans la prévention et la gestion des conflits intercommunautaires. Les réseaux des organisations de la société civile deviennent aussi un maillon important dans le dispositif de la prévention des conflits. Toutefois, ces sensibilisations et formations sont à poursuivre dans un cadre beaucoup plus élargi, compte tenu de l'effet positif direct sur leur capacité à résoudre les conflits au niveau local qui a été constaté. La prise en compte de la prévention des conflits par les cadres des agences des Nations unies et de l’administration dans la planification de leur programme de développement est un résultat positif de la formation dispensée dans ce domaine. La synergie d’action avec le projet ART Gold a permis de former des membres des Groupes de travaux régionaux (GTR). Dans certaines régions telles que Assaba, Brakna, Gorgol et Guidimakha, l’organisation de journées de volontariat et de citoyenneté a permis non seulement de sensibiliser un grand nombre de jeunes sur les aspects de cohésion sociale, mais a aussi contribué à jeter les bases d’une interaction entre les jeunes organisés en comités de paix et de volontariat, les membres des GTR et les autorités locales à travers des actions de citoyenneté. Ceci a été possible grâce à la complémentarité avec le Programme VNU et le projet d’appui au Programme national de volontariat mauritanien.</t>
  </si>
  <si>
    <t>Le plaidoyer de la société civile et les coalitions pour la consolidation de la paix et la bonne gouvernance sont renforcés et sont plus actifs</t>
  </si>
  <si>
    <t>La stratégie nationale de cohésion sociale a été élaborée, mais, compte tenu du retard de la partie nationale à prendre les mesures pour lancer le processus de validation, elle n’a pas pu être diffusée. Cette stratégie doit faire l’objet d’un lancement ultérieur eu égard à son importance.</t>
  </si>
  <si>
    <t>1 - Soutenir le dialogue entre les chefs religieux, les jeunes et les groupes communautaires et les autorités locales, afin de combler le recrutement par des groupes extrémistes et criminels
2 - Faciliter les activités des Oulémas de Mauritanie (savants) et celles d'autres activistes pour promouvoir la paix et prévenir l'extrémisme, par exemple à travers des conférences ou des débats universitaires</t>
  </si>
  <si>
    <t>L’implication du réseau des oulémas dans le domaine de la consolidation de la paix et de la prévention du terrorisme s’avère assez difficile. La tendance est à la mise en place d’un groupe de réflexion au niveau ministériel, chargé de sensibiliser les chefs religieux sur la thématique. Par contre, les festivals internationaux de musique ont été des tribunes pour conscientiser les populations locales sur la cohésion sociale et les risques de l’extrémisme. D’autres activités qui doivent concourir à prévenir le recrutement par les groupes extrémistes seront entreprises dans la durée.</t>
  </si>
  <si>
    <t>Mettre en place des mesures d'accompagnement pour l'abandon des pratiques préjudiciables aux droits et à la protection de l'enfant (MGF, mariage précoce, pires formes de travail des enfants, agressions sexuelles, violences domestiques, séquelles de l'esclavage)</t>
  </si>
  <si>
    <t>Des pratiques de mutilations génitales féminines et du mariage précoce. L’abandon de méthodes disciplinaires violentes et du travail des enfants a été intégré dans le cadre de 3 714 causeries communautaires sur les thématiques de protection, organisées avec la participation de 26 198 familles. Cependant, trois importants projets de lois, visant respectivement la lutte contre les violences sexuelles, les pires formes de travail des enfants et la règlementation de la Kafala, restent en instance. La disponibilité des données sur les formes les plus aiguës de VEDAN est renforcée à travers la mise en place d’un système d’information au niveau de la Direction de la protection judiciaire de l’enfant.</t>
  </si>
  <si>
    <t xml:space="preserve">Favoriser l'accès des enfants aux services sociaux de base à travers la mise en œuvre de systèmes de référence / contre référence pour la réponse aux problématiques de protection les plus aiguës </t>
  </si>
  <si>
    <t>En 2013, 42 719 enfants vulnérables ont été identifiés au niveau régional. Parmi eux, 13 841 reçurent une assistance convenable leur permettant d'accéder aux services d'enregistrement de l'état civil et aux services sociaux (éducation, santé, support psychosocial, réintégration socioéconomique) selon leurs besoins. En 2014, 30 327 enfants vulnérables (19 545 filles et 10 782 garçons) dont 4 129 à besoin de mesures de protection spécifiques (2 088 filles et 2 041 garçons), ont été identifiés. Parmi eux, 2 372 (1 244 filles et 1 128 garçons) ont été enregistrés à l’état civil, 2 263 (1 053 filles et 1 210 garçons) ont bénéficié d’un appui psychosocial, 391 (156 filles et 235 garçons) ont reçu une assistance légale et 11 907 ont eu accès aux services sociaux de base tels que l’éducation (4 242 filles et  3960 garçons), la santé (876 filles et 618 garçons), les activités socio-éducatives (1 001 filles et 1 210 garçons). Les mécanismes de prévention, d'identification et de référence de cas de protection ont été mis en place et sont en cours de renforcement dans neuf wilayas. L'engagement de tous les partenaires pour améliorer et accompagner les mécanismes de protection existants a été couronné en novembre 2014 par l’organisation d’un atelier national sur le Système de protection. Un registre pour l’identification des enfants vulnérables a été élaboré par l’UNICEF avec l’appui des facilitateurs des ONG partenaires de manière à renseigner de façon synoptique et standardisée les informations collectées auprès des familles.</t>
  </si>
  <si>
    <t>Construction / réhabilitation d'infrastructures de base (forages, postes de santé, puits pastoraux etc.) auxquelles les réfugiés et populations locales ont un accès équitable dans la région du Hodh Ech Charghi. Renforcement des autorités locales qui fournissent des services de base aux réfugiés et populations hôtes dans le district de Bassikounou.</t>
  </si>
  <si>
    <t>Hodh Ech Chargui, Bassikounou (Mbera) (Mauritanie)</t>
  </si>
  <si>
    <t>En 2012 et 2013 l'UNHCR a appuyé : 
- La construction d'un forage et d'un réseau d'eau et d'équipement de deux autres forages au camp de Mbera par Solidarités International ;
- La réhabilitation du poste de santé de Mbera village. L'UNHCR a procédé au renforcement des autorités locales de santé par la fourniture de trois ambulances et de médicaments. L'organisation continue de veiller à la maintenance des infrastructures communautaires dans le camp. 
En 2014, l'UNHCR a mené des travaux d'interconnexion des deux réseaux de distribution d'eau potable dans le camp qui avaient été mis en place par OXFAM et Solidarités internationales. Cette interconnexion a permis d’augmenter la fiabilité du réseau afin d’assurer un approvisionnement en eau en quantité suffisante et sans aucune interruption. En 2015, l'UNHCR a construit à travers ACF un système de distribution d'eau potable dans le village hôte de Mbera, relié au camp.</t>
  </si>
  <si>
    <t>Renforcement des capacités de l'Office national de statistiques en matière de collecte, analyse et diffusion de données sur la dynamique de population pour soutenir la prise de décision</t>
  </si>
  <si>
    <t>UNFPA</t>
  </si>
  <si>
    <t>Réalisation du 4e RGPH. Mise à disposition de l'ONS d'un CTP. Réalisation des analyses thématiques du recensement 20 rapports thématiques en cours de finalisation. Préparation de MICS5. Échange d' expérience avec le Bénin sur l'analyse du RGPH. Édition du rapport sur les localités habitées en Mauritanie.</t>
  </si>
  <si>
    <t>Réalisation d'une enquête démographique et de santé</t>
  </si>
  <si>
    <t>Enquête MICS5 en cours</t>
  </si>
  <si>
    <t xml:space="preserve">Promouvoir la ratification de la Convention de Kampala 2009 relative au déplacement interne et de soutenir l'accès à la Convention de 1954 relative au statut des apatrides ainsi que la Convention de 1961 sur la réduction des cas d'apatridie </t>
  </si>
  <si>
    <t>L'UNHCR mène un plaidoyer continu auprès des autorités mauritaniennes pour la ratification des conventions et instruments internationaux et régionaux de protection des personnes placées sous son mandat.</t>
  </si>
  <si>
    <t xml:space="preserve">Soutien à la commission nationale consultative pour les réfugiés pour la reconnaissance des réfugiés par les autorités mauritaniennes. Promotion de l'adoption d'une loi d'asile nationale en vue de la création d'un système national d'asile conforme aux standards internationaux. Accompagner la création des institutions chargées de la mise en œuvre de la loi. </t>
  </si>
  <si>
    <t>Grâce au soutien et à l'encadrement de l'UNHCR, une Commission nationale consultative pour les réfugiés est fonctionnelle et se réunit régulièrement pour conseiller et donner des avis au ministre du MIDEC sur toute question relative à l'asile en Mauritanie. Un avant-projet de loi a été élaboré et soumis au Conseil des ministres. En 2015, un projet de loi a été proposé par les autorités avec le soutien de l'UNCHR. Ce projet est actuellement entre les mains de la Commission qui le soumet aux ministères concernés pour finalisation avant de le porter devant le parlement pour vote.</t>
  </si>
  <si>
    <t>Soutenir la création d'institutions nationales des droits de l'homme en conformité avec les normes internationales et aider à établir un réseau de ces institutions pour le Sahel</t>
  </si>
  <si>
    <t>Avec le soutien technique et l'encadrement du HCDH, de l'APT et des membres du sous-comité sur la prévention de la torture une loi portant création d'un mécanisme national de prévention de la torture a été adoptée par le Parlement en août 2015 et est en attente de promulgation. Les dispositions de la loi présentent une conformité importante avec les obligations de la Mauritanie et un précédent important pour la création de MNP dans toute la région.</t>
  </si>
  <si>
    <t>Aide à la conception et au soutien aux processus de recherche de la vérité, aux consultations nationales sur la justice transitionnelle, aux mécanismes de reddition de comptes judiciaires, aux programmes de réparation, y compris pour les victimes de violence sexuelle, et aide conseils sur les réformes institutionnelles appropriées.</t>
  </si>
  <si>
    <t>Un groupe d'OSC pour le soutien au plaidoyer pour le recours aux mécanismes de la justice transitionnelle a été mis en place et bénéficie d'un accompagnement technique pour favoriser la formulation de leurs préoccupations y compris dans le cadre de l'examen périodique universel.</t>
  </si>
  <si>
    <t>Le renforcement des capacités et la formation, notamment par le biais des échanges régionaux , des membres de la CNDH dans le suivi et les techniques de soumission de rapports</t>
  </si>
  <si>
    <t>Les membres de la CNDH ont bénéficié de sessions d'activités de renforcement des capacités y compris de formations sur les droits de l'homme et la visite des prisons et de rédaction de rapports aux organes de surveillance de la mise en œuvre des traités relatifs aux droits de l'homme ratifiés par la Mauritanie et à participer à des réunions régionales sur les questions de gouvernance et de justice a été renforcée.</t>
  </si>
  <si>
    <t xml:space="preserve">Sensibilisations à l'attention des réfugiés, de la communauté hôte, des partenaires et des autorités sur la cohabitation pacifique et la résolution des conflits. Mise en place de projets à base communautaire en consultation avec les autorités, les partenaires, les réfugiés et la communauté hôte pour réduire l'impact de la présence des réfugiés et promouvoir leur coexistence pacifique avec la communauté hôte. Soutien juridictionnel aux réfugiés qui ont besoin d'une protection légale. </t>
  </si>
  <si>
    <t>La mise en place d'un comité mixte réfugiés-populations hôtes au camp de Mbera, la mise en place de projets à base communautaire, ainsi que les de sensibilisation sur la cohésion sociale et la cohabitation pacifique permettent de prévenir la survenance de tensions avec la population hôte et de promouvoir une résolution pacifique des conflits. Lorsque nécessaire, une assistance juridictionnelle est apportée aux réfugiés.
L'UNHCR continue de mener des activités de sensibilisation sur la coexistence pacifique dans le camp de Mbera ciblant à la fois la communauté réfugiée et la communauté hôte. Par ailleurs, en 2015, l'organisation est en train de mettre en place 15 projets (incluant notamment la réhabilitation d'infrastructures essentielles) dans les villages de la communauté hôte.
Par ailleurs, l'UNHCR poursuit son offre d'appui juridictionnel aux réfugiés et aux demandeurs d'asile en milieu urbain à travers l'ALPD.</t>
  </si>
  <si>
    <t>Les capacités des communautés des zones transfrontalières sont renforcées pour la gestion des problèmes de paix et justice</t>
  </si>
  <si>
    <t>Une étude diagnostique sur les Armes légères de petit calibre (ALPC) en Mauritanie a été réalisée ainsi que la mise à jour de la législation en matière des ALPC. Le développement des outils de communication et la sensibilisation des populations des zones frontalières ainsi que l'implication des jeunes et des femmes dans la lutte contre les ALPC ont été effectués.</t>
  </si>
  <si>
    <t>La lutte contre le terrorisme est renforcée avec la participation des communautés locales</t>
  </si>
  <si>
    <t xml:space="preserve">Des campagnes de sensibilisation des acteurs de sécurité, des jeunes, des leaders d'opinions et religieux ont été menées dans les différentes wilayas du pays. Trois ateliers interrégionaux ont été organisés dans les wilayas frontalières sur la prévention des conflits et les risques de l’extrémisme religieux, au profit des autorités régionales, des chefs religieux, des jeunes et des femmes. </t>
  </si>
  <si>
    <t>Les capacités du secteur de la justice et de l'accès à la justice pour les populations vulnérables sont renforcées</t>
  </si>
  <si>
    <t>Lancement du processus de mise en place d'une base de données sur les casiers judiciaires et formation du personnel Appui à l'assistance judiciaire pour les prisonniers issus des groupes vulnérables</t>
  </si>
  <si>
    <t>Renforcer les capacités des autorités frontalières afin d'assurer l'accès à l'asile. Coordination avec les autorités pour les activités de surveillance des frontières au point d'entrée des réfugiés, notamment dans la région du Hodh Ech Chargui. Collaboration avec les autorités pour le contrôle des points de passage des réfugiés au niveau des frontières et pour une préservation efficace du caractère civil et humanitaire du camp de Mbera, ainsi que des humanitaires déployés dans la zone de haute sécurité du Hodh Ech Chargui.</t>
  </si>
  <si>
    <t>Assistance aux autorités pour le contrôle de la frontière aux points d'entrée des réfugiés. L'UNHCR est en contact permanent avec les autorités afin d'assurer l'accès à l'asile. Par ailleurs, des ateliers sont organisés de manière régulière avec les autorités pour les sensibiliser sur le droit d'asile.</t>
  </si>
  <si>
    <t>Développement et mise en œuvre d'une stratégie nationale de gestion intégrée des frontières</t>
  </si>
  <si>
    <t>OIM</t>
  </si>
  <si>
    <t>La stratégie de gestion intégrée des frontières est finalisée et restituée fin juin 2015. (Voir aussi 2.2a) Le développement de la stratégie nationale de gestion intégrée des frontières inclut des formations pour les décideurs et les gestionnaires des ministères concernés et les organismes d'application de la loi.</t>
  </si>
  <si>
    <t>Renforcer les capacités des acteurs de la justice juvénile (forces de défense et de sécurité, services sociaux et instances judiciaires)</t>
  </si>
  <si>
    <t>En 2013 : les compétences de 117 acteurs travaillant dans le secteur de la justice pour mineurs ont été renforcées à travers des formations dédiées, un diagnostic rapide sur la justice pour mineurs, réalisé à la fin de 2013, mentionne des recommandations clés pour améliorer la réforme de la justice pour mineurs. En 2014 : la réforme de la justice juvénile a été revitalisée par la publication de deux arrêtés qui mettent en place un nouveau mécanisme de coordination et renforcent ultérieurement les mécanismes institutionnels pour la protection des enfants victimes, témoins, ou auteurs d’infractions/crimes (deux nouvelles brigades de mineurs et mise en place d’un comité de coordination de la justice juvénile). Un nombre progressivement plus important de mineurs (victimes/auteurs) en contact avec la loi a accès à un système de justice juvénile dans les régions ciblées, avec un total de 4 167 mineurs (2 167 garçons et 2 030 filles) référés aux services compétents. Parmi ces enfants, 2 370 ont bénéficié d`une médiation à la brigade des mineurs, 291 ont reçu une assistance sociale et juridique par les ONG qui interviennent dans le cadre du système de protection et 70 sont détenus à la prison civile dont 13 condamnés et 57 en détention préventive.</t>
  </si>
  <si>
    <t>La prolifération et la circulation des armes légères et de petit calibre (ALPC) est réduite</t>
  </si>
  <si>
    <t>Réalisation d'une étude diagnostique sur les ALPC en Mauritanie et mise à jour du texte réglementaire portant sur la circulation et la détention des ALPC en Mauritanie. Campagne de sensibilisation des populations (communauté frontalières, jeunes et femmes) ainsi que des responsables de sécurité et des autorités judiciaires sur les dangers de la circulation des ALPC.</t>
  </si>
  <si>
    <t>Coopération internationale et coordination du développement et mise en œuvre des stratégies de gestion des frontières</t>
  </si>
  <si>
    <t>Diligenter des études sur les fichiers des résidents de la zone frontalière ; négocier l'établissement d'un centre de coordination trilatérale des frontières en Sélibaby.</t>
  </si>
  <si>
    <t>Renforcement des capacités sur la collecte et l'analyse des données sur les flux transfrontaliers de passagers</t>
  </si>
  <si>
    <t>Diligenter des études sur la coopération avec le secteur privé pour obtenir des informations préalables à l'arrivée des passagers (APIS - Advance Passenger Information System).</t>
  </si>
  <si>
    <t>Enregistrement biométrique et de profilage de la population refugiée pour un meilleur ciblage des programme de protection et d'assistance</t>
  </si>
  <si>
    <t>Enregistrement individuel des réfugiés et mise en place d'une base de données régulièrement mise à jour et contenant des données désagrégées sur la population réfugiée en Mauritanie. Exercice d'enregistrement biométrique mené conjointement avec les autorités depuis avril 2013.
Depuis avril 2013, l'UNHCR et les autorités veillent à l'enregistrement biométrique des individus dans le camp de Mbera. Entre avril et mai 2015, un exercice d'enrôlement biométrique spécifique aux blocs 1 à 5, dans lesquels cet exercice n'avait pas encore été mené, a été réalisé. Enfin, l'enregistrement biométrique et la mise à jour des données sur les réfugiés sont effectués en continu afin d'enregistrer toutes les fluctuations structurelles dans le camp (naissances, décès, retours, arrivées etc.).</t>
  </si>
  <si>
    <t>Couvrir les besoins de base des réfugiés en terme d'assistance et mise en place de mesures pour l'identification et le suivi des personnes les plus vulnérables en vue de la couverture adaptée de leurs besoins spécifiques</t>
  </si>
  <si>
    <t>Couverture des besoins de base des réfugiés en terme d'assistance et de mise en place de mesures pour l'identification et le suivi des personnes les plus vulnérables en vue de la couverture adaptée de leurs besoins spécifiques.
L'UNHCR, à travers ses partenaires, veille à couvrir les besoins de base des réfugiés urbains ainsi que les réfugiés du camp de Mberra. Les réfugiés ayant des besoins spécifiques sont identifiés au moment de l'enregistrement et reçoivent une assistance adaptée.</t>
  </si>
  <si>
    <t>Invitation des autorités, des partenaires des réfugiés et de la communauté hôte au processus d'évaluation participative basée sur l'approche AGDM pour identifier de manière participative les besoins et risques de protection afin de rechercher ensemble les moyens d'y répondre de manière concertée</t>
  </si>
  <si>
    <t>Deux évaluations participatives ont été réalisées en 2013 au sein de la population réfugiée urbaine et de la population réfugiée malienne. Elle ont été effectuées dans le respect de l'approche AGDM et avec la participation des autorités, des partenaires et des réfugiés.
L'UNHCR mène chaque année des évaluations participatives AGDM à Nouakchott et dans le camp de Mberra permettant d'aider à l'identification des besoins de protection et des risques, et de définir des réponses adaptées. En 2015, ces évaluations furent organisées en janvier.</t>
  </si>
  <si>
    <t>Mise en œuvre de projets AGR pour favoriser l'autonomisation de réfugiés dans la couverture de leurs besoins de base. Mise en œuvre de projets de chèvres laitières et de projets de maraichage dans le camp de Mbera pour renforcer les moyens de subsistance des réfugiés tout en améliorant leur diète alimentaire. Appui au projet de cantines scolaires dans les écoles du camp de Mbera.</t>
  </si>
  <si>
    <t>Bassikounou (Mbera) (Mauritanie)</t>
  </si>
  <si>
    <t>Les activités suivantes sont en cours :
- Mise en œuvre de projets AGR pour favoriser l'autonomisation de réfugiés dans la couverture de leurs besoins de base ;
- Mise en œuvre de projets de chèvres laitières et de projets de maraîchage dans le camp de Mbera pour renforcer les moyens de subsistance des réfugiés tout en améliorant leur diète alimentaire ;
- Appui au projet de cantines scolaires dans les écoles du camp de Mbera.
L'UNHCR soutient, depuis 2013, des activités génératrices de revenus dans le camp de Mbera. Entre 2013 et 2014, 177 activités ont été appuyées. En 2015, l'UNHCR a poursuivi son suivi sur les projets déjà financés et a mis en place 80 nouvelles activités génératrices de revenus. En 2013, 1 000 chèvres laitières ont été distribuées et 500 autres en 2015. Depuis 2013, l'UNHCR met à disposition des jardins potagers et des outils à des réfugiées vulnérables. En 2015, plus de 1 800 réfugiées ont eu accès aux jardins potagers dans le camp. Concernant les réfugiés urbains, l'UNHCR soutient plusieurs projets de microcrédit. Enfin, l'UNHCR continue de financer le programme des cantines scolaires dans le camp de Mbera.</t>
  </si>
  <si>
    <t>Renforcement des capacités communautaires dans 760 communautés (approche assainissement total piloté par la communauté, ATPC)</t>
  </si>
  <si>
    <t>En 2013: 1900 communautés touchées par l'ATPC. En 2014: L’ATPC qui tire deux moughataas entières de la défécation a l’air libre et le taux de couverture à l’échelle nationale passe de 23% en 2013 à 36% des 5000 villages en Mauritanie. Des progrès importants ont été réalisés en 2014 en matière d’assainissement avec 549 villages FDAL. A ce jour, 31% de l’ensemble de 5550 villages de la Mauritanie sont libre de la défécation à l’aire libre. Cela a permis à plus de 211,365 personnes de vivre dans un environnement sain et la construction de 12,358 nouvelles latrines.</t>
  </si>
  <si>
    <t xml:space="preserve">Formation des autorités locales et des forces de sécurité dans les zones frontalières de Bassikounou, Nouadhibou et Rosso sur la Protection internationale des réfugiés. Plaidoyers mauritaniens sur la liberté de circulation des réfugiés sous mandat UNHCR dans leur pays d'asile, pour la délivrance de documents de voyage et pour le respect du principe de non refoulement. Délivrance d'une documentation aux réfugiés prouvant la reconnaissance de leur statut, garantissant leur libre circulation sur le territoire mauritanien et garantissant leur accès aux programmes de protection et d'assistance mis en œuvre par l'UNHCR et ses partenaires. </t>
  </si>
  <si>
    <t>Bassikounou (Mauritanie)</t>
  </si>
  <si>
    <t>Les activités suivantes sont déjà en cours :
- Formation des autorités locales et des forces de sécurité dans les zones frontalières de Bassikounou, de Nouadhibou et de Rosso sur la protection internationale des réfugiés ;
- Plaidoyers mauritaniens sur la liberté de circulation des réfugiés sous mandat UNHCR dans leur pays d'asile, pour la délivrance de documents de voyage et pour le respect du principe de non refoulement ;
- Délivrance d'une documentation aux réfugiés prouvant la reconnaissance de leur statut, garantissant leur libre circulation sur le territoire mauritanien ainsi que leur accès aux programmes de protection et d'assistance mis en œuvre par l'UNHCR et ses partenaires. 
L'UNHCR, à travers le MIDEC, organise régulièrement des ateliers avec les autorités pour les sensibiliser sur le droit d'asile. Un plaidoyer continu est mené avec les autorités pour assurer la liberté de circulation des réfugiés et pour la délivrance de documents adaptés. Enfin, l'organisation fournit des documents aux réfugiés prouvant leur statut et permettant leur accès à l'assistance de l'UNHCR et ses partenaires.</t>
  </si>
  <si>
    <t>UE</t>
  </si>
  <si>
    <t>Appui aux activités de la CEDEAO (plan de Praia, route de la cocaïne, enquêtes criminelles et judiciaires)</t>
  </si>
  <si>
    <t>Il reste bien entendu à veiller au bon fonctionnement de cette interconnexion par des activités périodiques entrant dans le cadre de la citoyenneté.</t>
  </si>
  <si>
    <t>Appui à la coordination internationale dans le cadre du P3+</t>
  </si>
  <si>
    <t>Appui à l'opérationalisation de l'AAPS et à la mise en place de la Force en attente de la CEDEAO</t>
  </si>
  <si>
    <t>Formation d'experts des délégations de l'UE d'Afrique de l'Ouest et centrale sur l'État de droit, la RSS et la prévention des conflits / early warning</t>
  </si>
  <si>
    <t>IcSP</t>
  </si>
  <si>
    <t>Formation du personnel de délégations de l'UE d'Afrique du Nord et de l'Ouest sur la prévention de l'extrémisme violent (PEV)</t>
  </si>
  <si>
    <t xml:space="preserve">IcSP art.5 a financé le projet CT Sahel
/ Africa Trust Fund to complement/eventually take over IcSP </t>
  </si>
  <si>
    <t>Soutien au Collège sahélien de sécurité</t>
  </si>
  <si>
    <t>L'action vise à accompagner le G5 et son Secrétariat permanent pour la mise en œuvre de deux composantes :
- Composante 1 : renforcer les capacités du Secrétariat permanent du G5 pour permettre une meilleure coopération de ses États membres dans la gestion intégrée des frontières et des migrations. 
- Composante 2 : permettre une transformation progressive du Collège sahélien de sécurité (CSS) sans interruption des activités,  i) en assurant la poursuite des activités de formation du CSS, financée jusqu’en décembre 2015 et, ii) en soutenant le Secrétariat permanent dans la conception d’une suite pérenne au CSS, suite à la décision de le transférer sous la tutelle du Secrétariat permanent et de l'établir au Collège de maintien de la paix de Bamako.
Les participants ont reconnu l'importance du soutien au G5 et à son Secrétariat permanent et ont invité au développement de synergies avec d'autres initiatives œuvrant dans les mêmes domaines.</t>
  </si>
  <si>
    <t>10e FED</t>
  </si>
  <si>
    <t>Appui au Plan d’action régional de la CEDEAO en matière de Lutte contre le trafic illicite de stupéfiants, la criminalité organisée qui y est liée et l’abus de drogues en Afrique de l’Ouest (XAW/Z28, FED/2014/337-573)</t>
  </si>
  <si>
    <t>CEDEAO, ONUDC</t>
  </si>
  <si>
    <t>UE-CEDEAO PSS / 10e FED</t>
  </si>
  <si>
    <t>Soutien au mandat régional de Paix, sécurité et stabilité (PSS) de la CEDEAO</t>
  </si>
  <si>
    <t>Projet de lutte contre le blanchiement de capitaux en Afrique de l'Ouest</t>
  </si>
  <si>
    <t>GIABA</t>
  </si>
  <si>
    <t xml:space="preserve">IcSP art.4 (AAP 2013) </t>
  </si>
  <si>
    <t>Projets régionaux sur l'emploi des jeunes, la protection des enfants, les femmes, la paix et la sécurité</t>
  </si>
  <si>
    <t>IEV Sud</t>
  </si>
  <si>
    <t>Soutien aux enquêtes et aux poursuites judiciaires compatibles avec l'État de droit au Maghreb</t>
  </si>
  <si>
    <t xml:space="preserve">ONUDC </t>
  </si>
  <si>
    <t>Algérie, Libye, Maroc, Mauritanie, Tunisie</t>
  </si>
  <si>
    <t>L'objectif est de renforcer les capacités de la justice pénale et des forces de l'ordre à enquêter, à poursuivre en justice et à juger les cas de terrorisme de manière efficace.</t>
  </si>
  <si>
    <t>EUCAP Sahel Niger</t>
  </si>
  <si>
    <t>It aims at supporting Nigerien authorities and reinforcing their capacity to fight terrorism and organized crime, through the combination of specific trainings and strategic advice</t>
  </si>
  <si>
    <t>PAJED II : Projet en appui à la sécurité nationale</t>
  </si>
  <si>
    <t>Projet en appui au registre civil</t>
  </si>
  <si>
    <t>The project will eventually allow the setting up of an effective system for identifying and securing identification of Niger’s citizens</t>
  </si>
  <si>
    <t>Fin et transition du projet Antiterrorisme au Sahel</t>
  </si>
  <si>
    <t>Focus on developing the regional Sahel Security College</t>
  </si>
  <si>
    <t>IcSP art.6</t>
  </si>
  <si>
    <t>Projet de communication aéroport (AIRCOP)</t>
  </si>
  <si>
    <t>ONUDC, INTERPOL, Organisation mondiale des douanes (OMD)</t>
  </si>
  <si>
    <t>Appui au développement et à la stabilité dans le Nord du Niger</t>
  </si>
  <si>
    <t>Agadez, Tahoua, Tillabery (Niger)</t>
  </si>
  <si>
    <t>UE, Danemark</t>
  </si>
  <si>
    <t>IcSP art.3</t>
  </si>
  <si>
    <t xml:space="preserve">Appui à la réduction des risques d'insécurité et d'instabilité dans les régions du Nord-Ouest et du Sud-Est du Niger </t>
  </si>
  <si>
    <t>Nord-Ouest et Sud-Est (Niger)</t>
  </si>
  <si>
    <t>Counter radicalisation, socio-economic relief/resilience, security at community level, border management</t>
  </si>
  <si>
    <t>Appui budgétaire</t>
  </si>
  <si>
    <t>Premier contrat de bonne gouvernance et de développement au Sahel</t>
  </si>
  <si>
    <t>Boosting delivery of social services (education and health).</t>
  </si>
  <si>
    <t>State Building Contract: one component on improvement of public finance management; one component on improving access to education and health services for the population.</t>
  </si>
  <si>
    <t>Programme de décentralisation</t>
  </si>
  <si>
    <t>Appui à la société civile et la culture</t>
  </si>
  <si>
    <t>NSA and EIDHR</t>
  </si>
  <si>
    <t>Programmes de résolution des conflits</t>
  </si>
  <si>
    <t>EIDHR and NSA-LA thematic and EDF</t>
  </si>
  <si>
    <t>Appui à la société civile pour promouvoir la culture démocratique, le développement local et les valeurs de démocratie et tolérance</t>
  </si>
  <si>
    <t>Prévention des conflits et dialogues interculturels / religieux afin d'empêcher l'extrémisme et la radicalisation</t>
  </si>
  <si>
    <t>IcSP art.5</t>
  </si>
  <si>
    <t>Actions globales sur l'extrémisme, dont GCERF et Hedayah</t>
  </si>
  <si>
    <t>Projet Antiterrorisme Sahel</t>
  </si>
  <si>
    <t>PSDC</t>
  </si>
  <si>
    <t>Mandat actuel de mission de formation militaire de l'UE</t>
  </si>
  <si>
    <t>reform of the Malian Armed Forces through combination of battalions training and strategic advice,</t>
  </si>
  <si>
    <t>UE, 13 États Membres</t>
  </si>
  <si>
    <t>EUCAP Sahel Mali</t>
  </si>
  <si>
    <t>SEAE</t>
  </si>
  <si>
    <t>support to the restructuration of Malian Internal Security Forces through the combination of junior and intermediate leadership training as well as strategic advise focused on human resources</t>
  </si>
  <si>
    <t>Soutien au Pôle judiciaire spécialisé</t>
  </si>
  <si>
    <t>Professionalise the internal security forces;</t>
  </si>
  <si>
    <t>Appui à la réforme interne des forces de sécurité</t>
  </si>
  <si>
    <t>Appui à la réforme de la justice</t>
  </si>
  <si>
    <t>Désarmement, démobilisation et réintégration (DDR) ; réintégration des militaires démobilisés</t>
  </si>
  <si>
    <t>IcSP + 10e FED</t>
  </si>
  <si>
    <t>PADEMIN, projet de déminage</t>
  </si>
  <si>
    <t>Plusieurs actions en faveur de la société civile (justice, élections, démocratisation, État de droit)</t>
  </si>
  <si>
    <t>Appui à la restauration de la présence, justice, sécurité et ordre de l'État dans le Centre et le Nord du Mali ; sécurité alimentaire ; LRRD (Associer l'aide, la réhabilitation et le développement)</t>
  </si>
  <si>
    <t>Centre et Nord (Mali)</t>
  </si>
  <si>
    <t>budget support</t>
  </si>
  <si>
    <t>Contrat relatif à la construction de l'appareil de l'État pour promouvoir les réformes structurelles du système de gestion des finances publiques, de la justice, de la décentralisation, de la lutte contre la corruption, de l'emploi et des services sociaux</t>
  </si>
  <si>
    <t>Appui à la décentralisation</t>
  </si>
  <si>
    <t>Appui aux autorités et aux communautés maliennes afin de rétablir la présence de l'État dans le Nord ainsi que la prestation de services de base</t>
  </si>
  <si>
    <t>Projet de dialogue et réconciliation</t>
  </si>
  <si>
    <t>IcSP art.4</t>
  </si>
  <si>
    <t>Facilité d'assistance technique</t>
  </si>
  <si>
    <t>Programme de réconciliation et de résolution des conflits</t>
  </si>
  <si>
    <t>Programme d'appui au développement local (PADL-GRN et PADL II)</t>
  </si>
  <si>
    <t>Réhabilitation du Sud et de l'Est : gouvernance locale, décentralisation et résilience dans des zones très instables (bande sahélienne et autres zones frontalières). Conservation d'aires protégées, lutte contre les braconniers.</t>
  </si>
  <si>
    <t>Sud et Est : bande sahélienne et autres zones frontalières (Tchad)</t>
  </si>
  <si>
    <t>Programme d'appui à la bonne gouvernance (PAG)</t>
  </si>
  <si>
    <t>Prévention de l'extrémisme violent dans les régions frontalières du Tchad et du Nord du Cameroun</t>
  </si>
  <si>
    <t>Cameroun, Tchad</t>
  </si>
  <si>
    <t>zones frontalières (Tchad) et Nord (Cameroun)</t>
  </si>
  <si>
    <t>Programme de réponse aux risques de contagion de la crise en République centrafricaine</t>
  </si>
  <si>
    <t>République centrafricaine (RCA), Tchad</t>
  </si>
  <si>
    <t>Fonds fiduciaire urgence / Sahel</t>
  </si>
  <si>
    <t>Appui à la coopération régionale dans les pays du G5 et au Collège de sécurité sahélien</t>
  </si>
  <si>
    <t>The project will help strengthen security in the Sahel region by supporting regional cooperation between the G5 countries. It will allow the Sahel Security College to implement training activities while providing a forum for joint reflection in the fight against terrorism, organised crime and human trafficking in the region.</t>
  </si>
  <si>
    <t>Mécanisme de réponse et ressources pour les migrants</t>
  </si>
  <si>
    <t>This project aims to support Niger's response to the complex migratory flows passing through its territory, for example by promoting economic and social development through circular migration. Efficient and sustainable alternatives to irregular migration will be proposed.</t>
  </si>
  <si>
    <t>Projet d'appui au développement et à la gouvernance locale pour une meilleure gestion des flux migratoires</t>
  </si>
  <si>
    <t>This project aims to help local authorities deal with the impact of an influx of migrants. It will assist with the development of several observatories for identifying, understanding and analysing the consequences of migratory flows in order to implement the necessary responses to the specific needs of indigenous peoples, transiting or returning migrants and refugees.</t>
  </si>
  <si>
    <t>Relance économique et appui aux collectivités locales à Gao et Tombouctou</t>
  </si>
  <si>
    <t>LUXDEV</t>
  </si>
  <si>
    <t>This project aims to further stabilise targeted post-conflict areas by helping to stimulate the local economy and improve the services provided by local authorities. The project targets 18 municipalities in the regions of Gao and Timbuktu.</t>
  </si>
  <si>
    <t>UE, Belgique</t>
  </si>
  <si>
    <t xml:space="preserve">IcSP art.5, Fonds fiduciaire urgence / Sahel </t>
  </si>
  <si>
    <t>Système d'Information de la police ouest-africaine (SIPOA)</t>
  </si>
  <si>
    <t>INTERPOL</t>
  </si>
  <si>
    <t>Ce projet vise à augmenter la capacité des pays du G5 à lutter contre le crime organisé, les trafics et le terrorisme par la création ou le renforcement de la capacité des administrations nationales à collecter, centraliser, gérer et partager les données de police.</t>
  </si>
  <si>
    <t>Sécurité et développement au Nord du Mali (SDNM 2)</t>
  </si>
  <si>
    <t>Nord : Tombouctou, Gao, Ménaka et Taoudéni et la partie de la région de Mopti située en zone rouge (Mali)</t>
  </si>
  <si>
    <t>Création d’une équipe conjointe d’investigation pour la lutte contre l’immigration irrégulière, le trafic et la traite d'êtres humains</t>
  </si>
  <si>
    <t>Ce projet pilote, identifié dans le plan d'action de la Valette, a pour but le renforcement des capacités de la police nigérienne en matière de lutte contre l’immigration irrégulière, la fraude documentaire, le trafic et la traite d’êtres humains en vue de consolider la protection des victimes potentielles des réseaux criminels et d'améliorer la gestion policière des frontières.</t>
  </si>
  <si>
    <t>UE, CEDEAO</t>
  </si>
  <si>
    <t>Appui au projet Liberté de circulation des personnes et migration en Afrique de l'Ouest (FMM Afrique de l'Ouest)</t>
  </si>
  <si>
    <t>OIM, CEDEAO, ICMPD, ILO, États membres de la CEDEAO (Bénin, Burkina Faso, Cap-Vert, Côte d'Ivoire, Gambie, Ghana, Guinée, Guinée-Bissau, Libéria, Mali, Niger, Nigéria, Sénégal, Sierra Leone, Togo)</t>
  </si>
  <si>
    <t>Bénin, Burkina Faso, Cap-Vert, Côte d'Ivoire, Gambie, Ghana, Guinée, Guinée-Bissau, Libéria, Mali, Mauritanie, Niger, Nigéria, Sénégal, Sierra Leone, Togo</t>
  </si>
  <si>
    <t xml:space="preserve">This project provides technical assistance and capacity-building support to the ECOWAS Commission, the fifteen ECOWAS Member States and Mauritanie. Migration data management, border management, labour migration and counter-trafficking are the key areas covered by the project. </t>
  </si>
  <si>
    <t>Appui au programme Frontière de l'Union africaine (PFUA) des entraves aux ponts</t>
  </si>
  <si>
    <t>Union africaine (UA)</t>
  </si>
  <si>
    <t>Burkina Faso, Mali, Niger</t>
  </si>
  <si>
    <t>Promotion de la liberté d'expression et le développement des médias (avec des composantes régionales pour les journalistes du Niger et du Mali)</t>
  </si>
  <si>
    <t>Formation de la police sur la police civique</t>
  </si>
  <si>
    <t>Composante du Programme police Afrique</t>
  </si>
  <si>
    <t>Coopération bilatérale dans les domaines du développement rural, de l'eau et du système sanitaire, de la décentralisation et des droits de l'enfant</t>
  </si>
  <si>
    <t>Appui au processus de dialogue et de réconciliation</t>
  </si>
  <si>
    <t>Programme d'aide militaire allemand pour les forces étrangères</t>
  </si>
  <si>
    <t>Programme de partenariat pour l'excellence et la sécurité biologique et de la santé</t>
  </si>
  <si>
    <t>Institute for microbiology of the German Armed Forces</t>
  </si>
  <si>
    <t>Cours de formation pour la police africaine de l'École de maintien de la paix en préparation pour le déploiement de missions de paix</t>
  </si>
  <si>
    <t>École de maintien de la paix</t>
  </si>
  <si>
    <t>Assistance technique au gouvernement dans l'application du Plan d'action national sur les armes légères et de petit calibre (ALPC), projet avec l'UNREC</t>
  </si>
  <si>
    <t xml:space="preserve">Centre régional des Nations unies pour la paix et le désarmement en Afrique (UNREC) </t>
  </si>
  <si>
    <t>Évaluation de l'état des armes et de la gestion des munitions, projet avec BICC</t>
  </si>
  <si>
    <t>BICC</t>
  </si>
  <si>
    <t>Promotion du programme de dialogue de studio de radio Tamani Le Grand Dialogue avec l'objectif de fournir divers points de vue politiques et d'aider les auditeurs à construire leur propre opinion fondée sur des faits</t>
  </si>
  <si>
    <t>Radio studio Tamani</t>
  </si>
  <si>
    <t>Réforme du canal public d'informations, l'ORTM, avec l'objectif de fournir des nouvelles plus pertinentes et neutres</t>
  </si>
  <si>
    <t xml:space="preserve">Entre autres, appui budgétaire </t>
  </si>
  <si>
    <t>Coopération bilatérale dans les domaines du développement rural, de l'eau et du système sanitaire, de la décentralisation, de l'appui budgétaire général et de la santé</t>
  </si>
  <si>
    <t>Livraison de matériel médical et d'extraction des mines</t>
  </si>
  <si>
    <t>Initiative de paix avec des anciens combattants</t>
  </si>
  <si>
    <t>Promotion de la liberté de la presse et du journalisme sensible aux conflits</t>
  </si>
  <si>
    <t>Coopération bilatérale dans les domaines de décentralisation et de la sécurité alimentaire / de l'agriculture</t>
  </si>
  <si>
    <t>Appui financier pour la réunion d'experts et d'États signataires de la Convention sur les armes biologiques</t>
  </si>
  <si>
    <t xml:space="preserve">Projets régionaux de prévention des conflits </t>
  </si>
  <si>
    <t xml:space="preserve">Bénin, Burkina Faso, Mali, Niger </t>
  </si>
  <si>
    <t xml:space="preserve">Projet régional sur le soutien aux médias locaux (en particulier de la crise / conflit sensibles) </t>
  </si>
  <si>
    <t xml:space="preserve">Protection régionale de la biodiversité transfrontalière Niger, Burkina Faso, Bénin (avec composante de réduction des conflits) </t>
  </si>
  <si>
    <t>Bénin, Burkina Faso, Niger</t>
  </si>
  <si>
    <t>Décentralisation, démocratisation, administration moderne et prévention des conflits en Afrique occidentale et centrale</t>
  </si>
  <si>
    <t>Burkina Faso, Ghana, Mali, Nigéria, Togo</t>
  </si>
  <si>
    <t>Éducation politique pour la transformation sociale en Afrique de l'Ouest</t>
  </si>
  <si>
    <t>Soutien au pluralisme politique, à l'État de droit et à la séparation des pouvoirs, à la coopération régionale</t>
  </si>
  <si>
    <t xml:space="preserve">Programme de conseil sociopolitique en Afrique de l'Ouest </t>
  </si>
  <si>
    <t>?</t>
  </si>
  <si>
    <t>Programme régional du Sud du Sahara</t>
  </si>
  <si>
    <t xml:space="preserve">Évaluation du contrôle des frontières dans le cadre de la réponse de l'ONUDC à la stratégie intégrée des Nations unies pour le Sahel 2013-2017 </t>
  </si>
  <si>
    <t>ONUDC</t>
  </si>
  <si>
    <t xml:space="preserve">Coopération technique et financière (décentralisation) </t>
  </si>
  <si>
    <t>GIZ, KfW (KfW Investment via ANICT/FNACT)</t>
  </si>
  <si>
    <t>aim to enhance the capacity of the malian authorities (collectivites territioriales) to better mobilize local ressources, boost local economic activity and provision of basic services through state institutions. Strengthening of good governance.</t>
  </si>
  <si>
    <t>Coopération technique pour améliorer la gouvernance des industries extractives</t>
  </si>
  <si>
    <t>GIZ</t>
  </si>
  <si>
    <t>Mali is part of the G7 Initiative CONNEX.</t>
  </si>
  <si>
    <t>Construction du Centre de formation communal (CFCT Bamako)</t>
  </si>
  <si>
    <t>KfW</t>
  </si>
  <si>
    <t>Programmes de coopération financière et technique. Droits des enfants et des jeunes.</t>
  </si>
  <si>
    <t>ECOBANK Burkina Faso, ministère de l´Économie et des Finances du (MEF) - Burkina Faso</t>
  </si>
  <si>
    <t>Renforcement de la santé sexuelle, de la protection contre la discrimination, les pratiques traditionnelles de violation des droits humains, la protection des enfants contre les pires formes de travail et la traite (bourses de scolarisation, financement de cantines scolaires et d'autres infrastructures « sociales »), conseil et renforcement des capacités au ministère et à ses structures décentralisées.</t>
  </si>
  <si>
    <t xml:space="preserve">Programmes de coopération financière. Décentralisation. </t>
  </si>
  <si>
    <t>FPDCT, FICOD</t>
  </si>
  <si>
    <t>contribution financière</t>
  </si>
  <si>
    <t>Appui aux collectivités territoriales pour la réalisation et l'entretien durable des infrastructures, renforcement du dispositif national de financement des investissements des communes, appui aux acteurs locaux pour la planification, la réalisation et la gestion des investissements.</t>
  </si>
  <si>
    <t>Programmes de coopération technique. Décentralisation.</t>
  </si>
  <si>
    <t>Ministère de l'Aménagement du territoire et de la Décentralisation (MATD) - Burkina Faso</t>
  </si>
  <si>
    <t>Conseil politiques à la mise en œuvre de la décentralisation, capitalisation et diffusion des expériences, amélioration des relations entre les communes et la société civile, formation initiale et continue des acteurs de la décentralisation, amélioration des finances locales.</t>
  </si>
  <si>
    <t xml:space="preserve">Appui budgétaire à la SCADD avec mesure d´accompagnement (coopération allemande financière) ; conseiller technique auprès du ministère de l´Économie et des Finances (coopération allemande technique) </t>
  </si>
  <si>
    <t>Ministère de l'Économie et des Finances (MEF) - Burkina Faso</t>
  </si>
  <si>
    <t>Réduction da la pauvreté, amélioration des revenus, amélioration de la gestion des finances publiques et réduction de la corruption et amélioration du contrôle externe (cf). Amélioration de la planification budgétaire axée sur des résultats dans la mise en œuvre de la SCADD (ct).</t>
  </si>
  <si>
    <t>Décentralisation. Programme de développement municipal.</t>
  </si>
  <si>
    <t>provides funding for Capacity Building. The aim is for communities to design and build urgently needed facilities with the involvement of the people, and use them sustainably.</t>
  </si>
  <si>
    <t xml:space="preserve">Promotion de la décentralisation nationale et de la bonne gouvernance </t>
  </si>
  <si>
    <t>provides technical, organisational and process-related advice. It also provides limited contributions in kind and local subsidies, particularly for development measures in partner municipalities.</t>
  </si>
  <si>
    <t>Conseils au ministère du Plan, de l'Aménagement du territoire et du Développement communautaire</t>
  </si>
  <si>
    <t>strengthens the effectiveness of the Ministry with regard to the development of a long-term development strategy and medium-term development plan and to support their implementation.</t>
  </si>
  <si>
    <t>Programme de réintégration des déplacés internes / réfugiés retournés dans les régions de Mopti, de Gao, de Tombouctou et de Kidal, ainsi que la promotion de la réconciliation dans les régions Nord du Mali</t>
  </si>
  <si>
    <t>Nord : Mopti, Tombouctou, Gao et Kidal (Mali)</t>
  </si>
  <si>
    <t>Promouvoir la résolution des conflits non-violents et la paix, renforcer le processus de paix et de réconciliation</t>
  </si>
  <si>
    <t>Luxembourg</t>
  </si>
  <si>
    <t>Programme indicatif de coopération 2016 - 2020</t>
  </si>
  <si>
    <t>Coopération bilatérale comprenant : la gestion durable des ressources naturelles ; l'enseignement technique et la formation professionnelle, l'éducation de base ; la santé ; les TIC.</t>
  </si>
  <si>
    <t>Appui à la mission EUCAP Sahel Niger : appui logistique aux acteurs en charge de la lutte contre le trafic illicite de migrants au Niger</t>
  </si>
  <si>
    <t>UE, EUCAP Sahel Niger</t>
  </si>
  <si>
    <t>Soutenir et appuyer l'accès à la justice au sahel</t>
  </si>
  <si>
    <t>PNUD, UNICEF, UNESCO, ONU-Femmes, ONUDC, OHCHR</t>
  </si>
  <si>
    <t>Objectifs :
- Améliorer et renforcer l'accès à la justice au niveau régional, national et local pour tous les citoyens en particulier les groupes les plus vulnérables et les encourager à réclamer leur droits en utilisant les mécanismes de justice;
- Développer et renforcer les institutions dans l'administration de la justice au niveau régional et national. Le projet n'est pas encore mis en œuvre.</t>
  </si>
  <si>
    <t>Belgique</t>
  </si>
  <si>
    <t xml:space="preserve">Programme de développement local pour le territoire Diapangou </t>
  </si>
  <si>
    <t>territoire Diapangou, îles de Paix (Burkina Faso)</t>
  </si>
  <si>
    <t>Appui institutionnel au ministère de l'Administration territoriale et des Collectivités locales</t>
  </si>
  <si>
    <t>Ministère de l'Administration territoriale et des Collectivités locales - Mali</t>
  </si>
  <si>
    <t xml:space="preserve">Appui à la consolidation de l'État civil </t>
  </si>
  <si>
    <t xml:space="preserve">Appui aux processus de décentralisation dans la région de Koulikoro </t>
  </si>
  <si>
    <t>région de Koulikoro (Mali)</t>
  </si>
  <si>
    <t>Soutien aux investissements des collectivités locales</t>
  </si>
  <si>
    <t xml:space="preserve">Programme de soutien du processus électoral </t>
  </si>
  <si>
    <t xml:space="preserve">Soutien à la création des entités décentralisées dans la région de Dosso, phase 2 (PAMED 2) </t>
  </si>
  <si>
    <t>région de Dosso (Niger)</t>
  </si>
  <si>
    <t>CTB (PAMED 2)</t>
  </si>
  <si>
    <t>Contribution à l'ONUDC pour la Stratégie intégrée régionale des Nations unies pour le Sahel (2013-2017)</t>
  </si>
  <si>
    <t>Danemark</t>
  </si>
  <si>
    <t xml:space="preserve">Programme de soutien à la bonne gouvernance au Burkina Faso </t>
  </si>
  <si>
    <t xml:space="preserve">Programme de renforcement des capacités de la police de la communauté pour l'engagement communautaire, le renforcement de la confiance entre la police et les citoyens et de la cohésion sociale </t>
  </si>
  <si>
    <t xml:space="preserve">Prévention des conflits et la médiation dans les régions frontalières </t>
  </si>
  <si>
    <t>Forum mondial antiterroriste (GCTF) : groupe de travail du Sahel</t>
  </si>
  <si>
    <t>Initiatives de stabilisation</t>
  </si>
  <si>
    <t xml:space="preserve">Promotion de la démocratie et des droits de l'homme </t>
  </si>
  <si>
    <t xml:space="preserve">Gouvernance, paix et réconciliation </t>
  </si>
  <si>
    <t xml:space="preserve">Une évaluation complète de la gendarmerie au Mali dans le cadre du processus de la Réforme du secteur de la sécurité (RSS) </t>
  </si>
  <si>
    <t>Coopération de long terme dans trois secteurs : eau, bonne gouvernance et agriculture</t>
  </si>
  <si>
    <t xml:space="preserve">Projet géré par l'Union européenne (EU) pour diminuer les risques d'insécurité et d'instabilité au Niger </t>
  </si>
  <si>
    <t>Programme danois régional Sahel pour la paix et la stabilisation</t>
  </si>
  <si>
    <t xml:space="preserve">Programme de gestion de la sécurité des frontières dans les communautés dans la zone frontalière entre le Mali, le Burkina Faso et le Niger </t>
  </si>
  <si>
    <t>DDG</t>
  </si>
  <si>
    <t>zone frontalière entre le Burkina Faso, le Mali et le Niger</t>
  </si>
  <si>
    <t xml:space="preserve">Projet de renforcement des capacités des populations nomades et leurs États pour prévenir et gérer les conflits locaux dans les zones transfrontalières entre le Burkina Faso, le Mali et le Niger </t>
  </si>
  <si>
    <t>CHD</t>
  </si>
  <si>
    <t xml:space="preserve">Programme pilote visant à renforcer le contrôle démocratique et la supervision du secteur de la sécurité au Burkina Faso, Mali et Niger </t>
  </si>
  <si>
    <t>NDI, DCAF</t>
  </si>
  <si>
    <t>Promotion de la cohésion sociale et l’instauration d’un climat de paix dans la région de Mopti</t>
  </si>
  <si>
    <t xml:space="preserve">Renforcement des capacités des forces de sécurité (gestion, le crime organisé, le contrôle des frontières et le terrorisme) </t>
  </si>
  <si>
    <t xml:space="preserve">Siège / agence </t>
  </si>
  <si>
    <t>Appui à la mise en œuvre de la politique nationale de genre</t>
  </si>
  <si>
    <t>Institutions publiques</t>
  </si>
  <si>
    <t>région de Kayes (Mali)</t>
  </si>
  <si>
    <t xml:space="preserve">Programme de développement des régions du Nord de Mali </t>
  </si>
  <si>
    <t>Agence nationale d’investissement des collectivités territoriales (ANICT) et l’Association des municipalités du Mali (AMM)</t>
  </si>
  <si>
    <t xml:space="preserve">Renforcement des capacités des forces de sécurité (gestion, crime organisé, contrôle des frontières et terrorisme) </t>
  </si>
  <si>
    <t>Appui au fonctionnement de la Maison de la femme de Maradi</t>
  </si>
  <si>
    <t>Conseil régional de Maradi (Niger)</t>
  </si>
  <si>
    <t>Maradi (Niger)</t>
  </si>
  <si>
    <t>Appui à la Commission nationale des droits de l'homme (CNDH) de la Mauritanie</t>
  </si>
  <si>
    <t>Commission nationale des droits de l'homme (CNDH) - Mauritanie</t>
  </si>
  <si>
    <t>Appui budgétaire au programme de l'Union africaine sur la prévention des conflits, la gestion et la résolution et la reconstruction post-conflit / la consolidation de la paix : suivi de la situation au Mali et dans la région du Sahel ainsi que les développements en Afrique du Nord (l'Égypte, la Libye et la Tunisie). Soutenir la mise en œuvre du DDPD.</t>
  </si>
  <si>
    <t xml:space="preserve">Appui budgétaire à la gestion des conflits, à la médiation, à la résolution et au renforcement de la capacité de l'Union africaine : suivi de la situation au Mali et dans la région du Sahel ainsi que les développements en Afrique du Nord </t>
  </si>
  <si>
    <t>Union Africaine (UA)</t>
  </si>
  <si>
    <t xml:space="preserve">Soutenir la Réforme du secteur de la sécurité (RSS) (programmes de défense bilatérale avec divers pays) </t>
  </si>
  <si>
    <t>Soutien et appui aux processus électoraux au Sahel</t>
  </si>
  <si>
    <t>Burkina Faso, Érythrée, Mali, Mauritanie, Niger, Nigéria, République centrafricaine (RCA), Sénégal, Soudan, Tchad</t>
  </si>
  <si>
    <t>Objective: Strengthening regional cooperation and the existing capacities and promote inclusive dialogue and participation in electoral processes</t>
  </si>
  <si>
    <t>Espagne, UE</t>
  </si>
  <si>
    <t xml:space="preserve">Projet de renforcement des capacités dans la gestion des flux migratoires </t>
  </si>
  <si>
    <t>Mali, Mauritanie, Sénégal</t>
  </si>
  <si>
    <t>zones frontalières</t>
  </si>
  <si>
    <t>Opération Barkhane</t>
  </si>
  <si>
    <t>Ministère de la Défense - France</t>
  </si>
  <si>
    <t>3000 militaires</t>
  </si>
  <si>
    <t>Les missions de la force Barkhane sont les suivantes :
- appuyer les forces armées des pays partenaires de la bande sahélo-saharienne (BSS) dans leurs actions de lutte contre les groupes armés terroristes ;
- contribuer à empêcher la reconstitution de sanctuaires terroristes dans la région.
Résultant de la fusion entre l'opération Serval (Mali) et Épervier (Tchad), il est difficile d'obtenir le budget total de l'opération Barkhane. Le budget correspond à l'année 2014 (514 millions d'euros) provient du rapport de la Cour des comptes sur le budget Défense, publié le 22 mai 2015. Le budget pour l'année 2015 sera disponible fin mai 2016. L'estimation budgétaire pour 2015 provient du Sénat (484 millions d'euros pour Barkhane plus la MINUSMA). Ce qui fait un total d'environ 1 milliard d'euros pour les années 2014 et 2015.
Le ministre de la Défense français a annoncé que l'opération durerait plusieurs années sans indication quant à la date de fin estimée.</t>
  </si>
  <si>
    <t>Document cadre de partenariat</t>
  </si>
  <si>
    <t>Engagement total, y compris : la gouvernance démocratique ; la décentralisation ; la gouvernance économique ; l'amélioration des capacités judiciaires ; le renforcement des forces armées et de sécurité ; le soutien à la lutte contre la sûreté de l'aviation du terrorisme ; la prévention de la radicalisation ; l'appui à l'éducation ; l'enseignement du français ; l'enseignement universitaire ; la formation professionnelle.</t>
  </si>
  <si>
    <t>Prévision de financement</t>
  </si>
  <si>
    <t>Appui à la coopération transfrontalière au Sahel. Le projet ACTS.</t>
  </si>
  <si>
    <t xml:space="preserve">G5 Sahel </t>
  </si>
  <si>
    <t>Liptako-Gourma, Bamako, Ouagadougou, Niamey, Tombouctou, Kidal, Gao, Dori, Tillabery (Burkina Faso, Mali, Niger)</t>
  </si>
  <si>
    <t>Lutte contre le terrorisme et la criminalité organisée : Sécurité intérieure ; Justice ; Douanes ; Défense.
Développement : favoriser l’adhésion des populations frontalières à la démarche de leurs États et à la lutte contre
la criminalité.</t>
  </si>
  <si>
    <t>Accroître le leadership des femmes pour renforcer la paix et la sécurité dans les régions du Sahel</t>
  </si>
  <si>
    <t>ONU-Femmes</t>
  </si>
  <si>
    <t>Programme indicatif de coopération 2015-2019</t>
  </si>
  <si>
    <t>Coopération bilatérale comprenant : le développement rural, la formation et l'insertion professionnelles en milieu rural, la décentralisation, la gouvernance locale et l'éducation citoyenne ; la santé (au Nord).</t>
  </si>
  <si>
    <t>Sud : région de Ségou (cercles de Tominian, Bla, Baraouéli, Ségou, San) et de Sikasso (cercle de Yorosso) ; Nord : régions de Gao et de Kidal (Mali)</t>
  </si>
  <si>
    <t>Appui régional</t>
  </si>
  <si>
    <t>Protagonisme social</t>
  </si>
  <si>
    <t>ENDA Tiers Monde</t>
  </si>
  <si>
    <t>Afrique de l'Ouest</t>
  </si>
  <si>
    <t>Développement local et décentralisation (UNCDF - Local Cross Border Initiative/LOBI)</t>
  </si>
  <si>
    <t>United Nations Capital Development Fund (UNCDF)</t>
  </si>
  <si>
    <t>zones frontalières entre le Mali, le Niger et le Burkina Faso, et zone SKABO (Sikasso au Mali, Korhogo en Côte d'Ivoire et Bobo Dioulasso au Burkina Faso)</t>
  </si>
  <si>
    <t>Programme indicatif de coopération 2008-2016</t>
  </si>
  <si>
    <t>Programme indicatif de coopération 2017-2021</t>
  </si>
  <si>
    <t>Programme indicatif de coopération 2008-2015</t>
  </si>
  <si>
    <t>Réhabilitation et équipement de la brigade de gendarmerie de Gossi</t>
  </si>
  <si>
    <t>Nord : Gossi (Mali)</t>
  </si>
  <si>
    <t>Appui à la mission EUCAP Sahel Niger : augmentation des capacités de gestion de crise des Forces de sécurité nigériennes (FDS) dans le domaine sanitaire et renforcement des centres de formation des FDS à Niamey et à Agadez</t>
  </si>
  <si>
    <t>Réhabilitation et achat d'équipements pour le centre multifonctionnel des femmes de Goundam</t>
  </si>
  <si>
    <t xml:space="preserve">Le renforcement de la capacité de surveillance, d’alerte rapide et de préparation à la gestion des urgences de sécurité sanitaire des aliments dans la région UEMOA, et mise en œuvre au Sénégal </t>
  </si>
  <si>
    <t>FAO</t>
  </si>
  <si>
    <t>Bénin, Burkina Faso, Côte d'Ivoire, Guinée-Bissau, Mali, Niger, Sénégal, Togo</t>
  </si>
  <si>
    <t xml:space="preserve">Luxembourg / autres bailleurs (AUT, CAN, DK, ES, FR, JAP GER, NOR, USA) </t>
  </si>
  <si>
    <t>Appui à la mission EUCAP Sahel Mali</t>
  </si>
  <si>
    <t>Réalisation d'un projet dans le domaine des technologies de l'information et de la communication visant à mettre en place des systèmes d'information et de communication Internet / Intranet dans les structures centrales des forces de sécurité internes maliennes.</t>
  </si>
  <si>
    <t>Pays-Bas</t>
  </si>
  <si>
    <t xml:space="preserve">Développer l'État de droit, la reconstruction, la consolidation de la paix, le renforcement de la légitimité des structures démocratiques et de lutte contre la corruption </t>
  </si>
  <si>
    <t xml:space="preserve">Soutien au Centre pour les civils dans les conflits (activités PoC MINUSMA) </t>
  </si>
  <si>
    <t>Centre pour les civils dans les conflits (activités PoC MINUSMA)</t>
  </si>
  <si>
    <t>Soutien à l'Institut de Genève pour le contrôle démocratique des forces armées (DCAF)</t>
  </si>
  <si>
    <t xml:space="preserve">Institut de Genève pour le contrôle démocratique des forces armées (DCAF) </t>
  </si>
  <si>
    <t xml:space="preserve">Programme régional Sondage sur les petites armes pour l'Afrique du Nord et du Sahel, axé sur les flux illicites d'armes et groupes armés </t>
  </si>
  <si>
    <t>Autres contributions</t>
  </si>
  <si>
    <t>Contribution à la Banque mondiale (BM)</t>
  </si>
  <si>
    <t>Banque mondiale (BM)</t>
  </si>
  <si>
    <t>Contribution au Club du Sahel et de l'Afrique de l'Ouest</t>
  </si>
  <si>
    <t>CSAO / SWAC</t>
  </si>
  <si>
    <t>Tchimi Hougou</t>
  </si>
  <si>
    <t>Tien Sira</t>
  </si>
  <si>
    <t>ONG (DemeSo)</t>
  </si>
  <si>
    <t>Appui à la chaîne pénale</t>
  </si>
  <si>
    <t>Chaine Pénale</t>
  </si>
  <si>
    <t>Communes, paix et sécurité</t>
  </si>
  <si>
    <t>ONG (AMM)</t>
  </si>
  <si>
    <t>MODE</t>
  </si>
  <si>
    <t xml:space="preserve">Think tank (Odyssée) </t>
  </si>
  <si>
    <t>SITMA</t>
  </si>
  <si>
    <t>Islam et paix (tous les cercles)</t>
  </si>
  <si>
    <t>ONG (ANPS)</t>
  </si>
  <si>
    <t>Construction citoyenneté</t>
  </si>
  <si>
    <t>Assistance aux femmes / filles affectées par le conflit et participation des femmes au processus de consolidation de la paix</t>
  </si>
  <si>
    <t>Achat d'équipements pour la préfecture de Tombouctou</t>
  </si>
  <si>
    <t xml:space="preserve">Royaume-Uni </t>
  </si>
  <si>
    <t>Fonds pour les conflits, la sécurité et la stabilité</t>
  </si>
  <si>
    <t xml:space="preserve">Plate-forme régionale Sahel pour la sécurité des frontières </t>
  </si>
  <si>
    <t>ONGs (International Alert, Aktis Strategy, Strategic Consulting group)</t>
  </si>
  <si>
    <t xml:space="preserve">Mali, Mauritanie, Sénégal </t>
  </si>
  <si>
    <t xml:space="preserve">Reduces community-level conflict, illegal trafficking and armed violence in the Sahel. The Regional Platform for Dialogue and Action is expected to identify, analyse, and address sources of instability along trafficking routes of the Mali-Sénégal Mauritanie border areas. </t>
  </si>
  <si>
    <t xml:space="preserve">Améliorer la cohésion nationale et la stabilité en favorisant des approches participatives et inclusives a la consolidation de la paix </t>
  </si>
  <si>
    <t>ONGs (Living Earth Foundation, AMSS, International Alert, ARGA)</t>
  </si>
  <si>
    <t xml:space="preserve">Aims to reduce cross-border community conflict and election-related violence in Mali, Niger and Burkina Faso. Improves local and national cohesion and stability by promoting inclusive, participatory approaches to peacebuilding through economic recovery and improved governance. </t>
  </si>
  <si>
    <t>Appui au redéploiement de l'administration et la consolidation de l'État de droit dans le Nord du Mali</t>
  </si>
  <si>
    <t>Projet de réhabilitation de la brigade mixte de sevaré en vue d’humaniser les conditions des personnes gardées à vue et de protéger la dignité des justiciables et les agents qui utilisent ce service</t>
  </si>
  <si>
    <t>Construction de clôtures, réhabilitation et équipement de la brigade de gendarmerie de Djenne</t>
  </si>
  <si>
    <t>Nord : Djenne (Mali)</t>
  </si>
  <si>
    <t>Renforcement de capacité des potentielles candidates aux élections des collectivités territoriales</t>
  </si>
  <si>
    <t>Renforcement au processus de décentralisation au Mali, via l’opérationnalisation des agences régionales aux niveaux national et régional</t>
  </si>
  <si>
    <t>Scanner pour la Cour constitutionnelle</t>
  </si>
  <si>
    <t>Suède</t>
  </si>
  <si>
    <t>Soutien régional à la CEDEAO</t>
  </si>
  <si>
    <t>Prévention des conflits</t>
  </si>
  <si>
    <t>Diakonia Framework Support</t>
  </si>
  <si>
    <t>Civilian peacebuilding, conflict prevention and resolution</t>
  </si>
  <si>
    <t>Pingst FFS 2015-2017</t>
  </si>
  <si>
    <t>Pingst FFS/PMU, Pentecostal Alliance, phase out support as framework organiastion. Support to development cooperation in the south and east 2015-2017,support to local organisations working right based.</t>
  </si>
  <si>
    <t>Gouvernance, droits de l'homme, démocracie</t>
  </si>
  <si>
    <t xml:space="preserve">Projects include: Elections for 2015-2016; Dikonia Framework supporting strenghtening of civil society; womens' political influence NDI 2009-2016; Plan Sweden Framework Agreement 2015-2018 to strengthen civil society; Pingst FFS 2015-2017 (see above); Forum Syd Frame 2014-2016; Center Pour la Gouvernance Democratique 2013-2018; </t>
  </si>
  <si>
    <t xml:space="preserve">Projects include: Mali local democractic governance Phase 3; UNICEF CPD 2015-2019; Studio Tamani 2015-2017 for the free flow of media and information; DIHR DEME SO Human Rights Programme 2014-2016; UN Women GBV Victims Support 2013-2015; Diakonia Framework support (see below); Pingst FFS 2015-2017 (see below); Forum Syd Frame 2014-2016; Programme Development Funds 2015; </t>
  </si>
  <si>
    <t xml:space="preserve">SIPRI Mali Civil Society, 2016-2018 </t>
  </si>
  <si>
    <t>Bilateral support for civilian peacebuilding, conflict resolution and conflict prevention</t>
  </si>
  <si>
    <t>SIPRI Peace and Security, 2013-2015</t>
  </si>
  <si>
    <t>Support to peace and security in Mali through capacity building of the civil society</t>
  </si>
  <si>
    <t>Swedish Defence Research Agency</t>
  </si>
  <si>
    <t>Gender Analysis of Mali conflict</t>
  </si>
  <si>
    <t>Diakonia Framework Support 2015</t>
  </si>
  <si>
    <t>Frame work agreement support to Diakonia's activities in developing countries for 2015. Bilateral, core contributions to NGOs and other private bodies / PPPs</t>
  </si>
  <si>
    <t>Suisse</t>
  </si>
  <si>
    <t>Programme de politique de paix au Mali, au, Niger et au Tchad</t>
  </si>
  <si>
    <t>Composante avec la force en attente de la CEDEAO</t>
  </si>
  <si>
    <t>Mali, Niger, Tchad</t>
  </si>
  <si>
    <t>Appui budgétaire au Burkina Faso</t>
  </si>
  <si>
    <t>Coopération au développement, comprenant : le développement rural ; l'éducation et la formation professionnelle ; la réforme de l'État (y compris la gouvernance locale et la décentralisation) ; la gestion macroéconomique / la gestion des finances publiques</t>
  </si>
  <si>
    <t xml:space="preserve"> </t>
  </si>
  <si>
    <t xml:space="preserve">BF42 Appui gestion collectivité territoriale </t>
  </si>
  <si>
    <t>Collectivités territoriales et organisations socio professionnelles - Burkina Faso</t>
  </si>
  <si>
    <t>La responsabilité de la mise en œuvre du programme sur le terrain revient aux collectivités territoriales et aux organisations socioprofessionnelles. Un important travail de facilitation, de coordination, de suivi et de gestion opérationnelle est à assurer (par des accompagnateurs : labo citoyenneté...).
Contribuer à l’amélioration de la gouvernance dans la gestion des collectivités territoriales. Renforcer les capacités techniques et l’autonomie financière des collectivités territoriales et soutenir la structuration d’espaces économiques régionaux.</t>
  </si>
  <si>
    <t>BF57 PREST Phase 4</t>
  </si>
  <si>
    <t>Ministère des Infrastructures, du Désenclavement et des Transports, Secrétariat permanent du programme sectoriel des transports, ministère de l’Économie et des Finances, Banque mondiale (BM) - Burkina Faso</t>
  </si>
  <si>
    <t>Partenaires contractuels pour la mise en œuvre : ministère des Infrastructures, du Désenclavement et des Transports, secrétariat permanent du programme sectoriel des transports, ministère de l’Économie et des Finances, Banque mondiale. Contribuer au développement des infrastructures de connectivité dans les zones urbaines et rurales pour les aider à mieux valoriser leurs fonctions économiques.</t>
  </si>
  <si>
    <t>Réhabilitation et équipement du commissariat de police de Bandiagara</t>
  </si>
  <si>
    <t>Nord : Bandiagara (Mali)</t>
  </si>
  <si>
    <t>BF75 Aménagement des mares de Dori</t>
  </si>
  <si>
    <t>Ville de Dori et services techniques déconcentrés - Burkina Faso</t>
  </si>
  <si>
    <t>Dori (Burkina Faso)</t>
  </si>
  <si>
    <t>Aménagement des mares de la ville de Dori</t>
  </si>
  <si>
    <t>BF80 Appui aux élections</t>
  </si>
  <si>
    <t>Contribuer à la consolidation de la démocratie au Burkina Faso avec des représentantes élues légitimes comportant au moins 30% de femmes.
Le Programme des Nations unies pour le développement (PNUD) pour la contribution au panier commun d’appui aux activités électorales.</t>
  </si>
  <si>
    <t xml:space="preserve">BF79 Décentralisation / participation citoyenne - Crédit DEPAC Phase 1 </t>
  </si>
  <si>
    <t>Ministère de l’Économie et des Finances, ministère de l’Administration territoriale, de la Décentralisation et de la Sécurité, ambassade royale du Danemark, Laboratoire citoyennetés, Consortium (GEDES-ACADE-CAGECT, HELVETAS Swiss Intercooperation, Fonds permanent pour le développement des collectivités territoriales) - Burkina Faso</t>
  </si>
  <si>
    <t>Objectif général : rendre les communes et les régions capables de fournir de meilleurs services publics, en améliorant l’accès équitable et égal aux services sociaux de base par les hommes et les femmes et en facilitant les activités économiques.
Partenaires contractuels pour la mise en œuvre : ministère de l’Économie et des Finances, ministère de l’Administration territoriale, de la Décentralisation et de la Sécurité, ambassade royale de Danemark, Laboratoire citoyennetés, consortium GEDES-ACADE-CAGECT, HELVETAS Swiss Intercooperation, Fonds permanent pour le développement des collectivités territoriales, bureau de backstopping.</t>
  </si>
  <si>
    <t>BF82 Programme d'appui à la RTB (ARTB)</t>
  </si>
  <si>
    <t>Ministère de l’Économie et des Finances, ministère de la Communication, ONG (Fondation Hirondelle), RTB - Burkina Faso</t>
  </si>
  <si>
    <t>La Radiodiffusion télévision du Burkina Faso sert la population burkinabè en lui fournissant une information qui répond à ses besoins et ses attentes. Partenaires contractuels pour la mise en œuvre : ministère de l’Économie et des Finances, ministère de la Communication, Fondation Hirondelle, RTB.</t>
  </si>
  <si>
    <t xml:space="preserve">BF67 Renforcement société civile - Phase 4 </t>
  </si>
  <si>
    <t xml:space="preserve">Réseau national de lutte anti-corruption (RENLAC) </t>
  </si>
  <si>
    <t>L’objectif du programme est une amélioration de la participation citoyenne aux débats et aux orientations en matière de politique de développement par un renforcement des capacités des organisations de la société civile.
Mandataire ainsi qu'un contrat direct sera fait avec le RENLAC (Réseau national de lutte anti-corruption) pour une contribution suisse aux fonds communs des donateurs du RENLAC.</t>
  </si>
  <si>
    <t>Sécurisation du bâtiment de la prison de Mopti</t>
  </si>
  <si>
    <t>Nord : Mopti (Mali)</t>
  </si>
  <si>
    <t>Coopération au développement, comprenant : développement rural, éducation et formation professionnelle ; gouvernance locale</t>
  </si>
  <si>
    <t xml:space="preserve">Programme Appui communes urbaines (PACUM) </t>
  </si>
  <si>
    <t>Sept communes urbaines, ministère du Logement, des Affaires foncières et de l’urbanisme - Mali</t>
  </si>
  <si>
    <t>Contribuer à l’amélioration de l’accès des populations des villes de Bamako, de Ségou, de Sikasso, de Kayes, de Mopti, de Koutiala et de Tombouctou et de leur périphérie aux services et aux équipements socioéconomiques de base (marchés, parcs à bétail, aires de conditionnement et de commercialisation des produits locaux, éducation, santé, eau, électricité…).
Partenaires contractuels pour la mise en œuvre : les sept communes urbaines et le ministère du Logement, des Affaires foncières et de l’Urbanisme. Budget total, y compris des partenaires locaux et les contributions externes (jusqu’en 2017) : CHF 84 000 000 répartis comme suit : 
. Banque Mondiale CHF 65'000’000</t>
  </si>
  <si>
    <t xml:space="preserve">Organisations de la société civile (PAOSC) </t>
  </si>
  <si>
    <t>Partenaire de mise en œuvre : Union européenne (UE) et son agence de gestion.
Contribution au Programme d'Appui aux organisations de la société civile (PAOSC).
Renforcer les organisations de la société civile pour qu’elles puissent mieux participer aux processus démocratique, de réforme de l’État et de décentralisation, et mieux jouer leurs rôles d’actrices de développement et de changement social. On espère par cela améliorer les programmes et les politiques de développement du gouvernement et des bailleurs de fonds afin qu'ils répondent mieux aux demandes de la population et notamment des groupes les plus vulnérables.</t>
  </si>
  <si>
    <t xml:space="preserve">Programme Élections 2013-2015 </t>
  </si>
  <si>
    <t xml:space="preserve">Contr. Programme INVEST. C.T.-Infrastructure </t>
  </si>
  <si>
    <t>Sikasso (Mali)</t>
  </si>
  <si>
    <t>Responsabilité du Conseil régional, des communes, des collectivités cercles et des inter-collectivités.
Programme d’appui au développement économique régional de Sikasso.
Contribuer au développement économique régional de Sikasso porté par des acteurs sur un territoire structuré et cohérent. Il s’agira de renforcer le rôle du Conseil régional dans le développement économique territorial pour mieux prendre en compte sa position.</t>
  </si>
  <si>
    <t xml:space="preserve">Partenariats gouvernance appropriée </t>
  </si>
  <si>
    <t>ONG (Oxfam Novib)</t>
  </si>
  <si>
    <t>Nord : Tombouctou, Mopti (Mali)</t>
  </si>
  <si>
    <t>Mandataires : OXFAM NOVIB.
Les populations des régions de Tombouctou et de Mopti améliorent leurs conditions de vie économiques et sociales grâce à la fourniture de services publics de qualité et une société civile d’interpellation.
Résultats. Deux effets directs contribuant à cet objectif sont retenus :
a) La promotion économique des territoires : les Conseils régionaux, les regroupements des collectivités territoriales de Tombouctou et de Mopti, en concertation, définissent et mettent en œuvre une vision partagée du développement économique régional. Pour qualifier cet effet, deux indicateurs sont définis qui sont au moins deux contrats plans État-région signés.</t>
  </si>
  <si>
    <t>Programme Appui processus électoraux du Niger</t>
  </si>
  <si>
    <t>ONG (Fondation Hirondelle)</t>
  </si>
  <si>
    <t xml:space="preserve">N75 Appui aux collectivités territoriales </t>
  </si>
  <si>
    <t>Objectif général : une bonne gouvernance locale et une citoyenneté responsable sont garantes du développement économique et de l'amélioration des conditions de vie des populations.
Résultats (objectifs) de la phase planifiée : 
1. Les citoyen/nes participent aux processus locaux de décision, de planification, contrôlent les actes de leurs élus et contribuent au financement.
2. Les collectivités territoriales ont les moyens (compétences, outils et finances) de fournir les prestations à leurs administrés et de justifier leurs actions. 
3. Les conditions-cadres soutiennent le développement de l'économie locale et la création d'une richesse équitablement répartie.
4. Les services publics locaux sont fournis aux populations y compris aux franges les plus pauvres.</t>
  </si>
  <si>
    <t>Projet d'appui au processus de paix. Dispositifs de dialogue inclusifs pour la mise en œuvre de l'Accord pour la paix et la réconciliation.</t>
  </si>
  <si>
    <t>Ministère de la Réconciliation nationale - Mali</t>
  </si>
  <si>
    <t>Appui à la mise en œuvre de l'Accord de paix (clearing house phase II)</t>
  </si>
  <si>
    <t>Collecte des attentes des populations des régions de Mopti, de Tombouctou, de Gao et de Kidal sur le mandat et le fonctionnement de la Commission vérité justice et réconciliation (CVJR)</t>
  </si>
  <si>
    <t>CVJR</t>
  </si>
  <si>
    <t>Fourniture de publications imprimées en soutien au processus électoral</t>
  </si>
  <si>
    <t>Programme Partenariat gouvernance</t>
  </si>
  <si>
    <t>Programme d'appui aux communes urbaines du Mali (PACUM)</t>
  </si>
  <si>
    <t>Programme d'appui aux Communes Urbaines du Mali (PACUM)</t>
  </si>
  <si>
    <t>BAD</t>
  </si>
  <si>
    <t>Fragile States Facility</t>
  </si>
  <si>
    <t>Projet d'appui au renforcement des capacités dans le domaine des finances publiques</t>
  </si>
  <si>
    <t>Ministère de l'Économie et de la Coopération - Tchad</t>
  </si>
  <si>
    <t>Projet d'appui à l'initiative Pays pauvres et très endettés (PPTE)</t>
  </si>
  <si>
    <t>African Development Fund</t>
  </si>
  <si>
    <t>Projet d’appui à l’amélioration du climat des affaires et à la diversification de l'économie tchadienne (PACADET)</t>
  </si>
  <si>
    <t>Projet d'appui au Programme national de développement (PND)</t>
  </si>
  <si>
    <t>Projet d'appui à la gouvernance économique (PAGE)</t>
  </si>
  <si>
    <t>Ministère de l'Économie et des Finances - Mali</t>
  </si>
  <si>
    <t>Programme d'appui aux réformes de la gouvernance économique (Phase I)</t>
  </si>
  <si>
    <t>Projet d'appui à la gouvernance pour la promotion d'une croissance inclusive (PAGOCI)</t>
  </si>
  <si>
    <t>Ministère des Affaires économiques - Mauritanie</t>
  </si>
  <si>
    <t>Projet d’appui à la gestion de l'investissement public (PAGIP)</t>
  </si>
  <si>
    <t>Projet d'appui à la mobilisation des ressources internes et a l'amélioration de la gouvernance économique et financière (PAMOGEF)</t>
  </si>
  <si>
    <t>Ministère du Plan - Niger</t>
  </si>
  <si>
    <t>Programme d’appui aux réformes financières et à la sécurité alimentaire - Phase 1</t>
  </si>
  <si>
    <t>Ministère de l'Économie et des Finances - Niger</t>
  </si>
  <si>
    <t>Campagne de vulgarisation de l'Accord de paix au sein de la communauté chrétienne</t>
  </si>
  <si>
    <t>BF57 PREST Phase 5</t>
  </si>
  <si>
    <t>Japon</t>
  </si>
  <si>
    <t>Don multilatéral</t>
  </si>
  <si>
    <t>Projet d'éducation pour la paix</t>
  </si>
  <si>
    <t>Projet de renforcement des capacités des jeunes dans le Nord du Mali pour prévenir le radicalisme</t>
  </si>
  <si>
    <t>Don multilatéral (UNTFHS)</t>
  </si>
  <si>
    <t>Projet d'appui à la sécurité humaine dans les régions du Nord Mali</t>
  </si>
  <si>
    <t>Don</t>
  </si>
  <si>
    <t>Projet d'appui au renforcement des capacités opérationnelles de l'École nationale de police</t>
  </si>
  <si>
    <t>Projet d'appui à l'École de maintien de la paix Alioune Blondin Beye de Bamako</t>
  </si>
  <si>
    <t>Bamako (Mali)</t>
  </si>
  <si>
    <t>Projet de promotion de la sécurité humaine, la consolidation de la paix etc.</t>
  </si>
  <si>
    <t>Aide d'urgence au Fonds fiduciaire des Nations unies réservé à la Mission africaine de soutien au Mali (MISMA) pour la mise en œuvre des activités de déminage de l'UNMAS dans les régions du Nord Mali</t>
  </si>
  <si>
    <t>MISMA</t>
  </si>
  <si>
    <t>Fonds d'appui au maintien de la paix des Nations unies</t>
  </si>
  <si>
    <t>Mali, Niger, Tchad et autres pays du Sahel</t>
  </si>
  <si>
    <t>Financement du PBF. Ces pays sont éligibles mais avec aucune garantie d'être financés.</t>
  </si>
  <si>
    <t>Projet de gestion des frontières pour la stabilité et la sécurité humaine dans le Sahel</t>
  </si>
  <si>
    <t>Burkina Faso, Mali, Mauritanie, Niger, Tchad, Nigéria Cameroun</t>
  </si>
  <si>
    <t>Recherche sur le lien entre le crime organisé et le terrorisme</t>
  </si>
  <si>
    <t>Mali, Mauritanie, Niger, Tchad</t>
  </si>
  <si>
    <t>Réponse au contrôle d'urgence des frontières et aux besoins d'interdiction dans le Sahel</t>
  </si>
  <si>
    <t>Renforcement du leadership féminin pour consolider la paix et la sécurité dans la région du Sahel</t>
  </si>
  <si>
    <t>Programme global de lutte contre le blanchiment d'argent, les produits de la criminalité et le financement du terrorisme (GPML BLOU40)</t>
  </si>
  <si>
    <t>Renforcement de la sécurité régionale dans le Sahel</t>
  </si>
  <si>
    <t>Gestion des frontières et des communautés transfrontalières au Sahel</t>
  </si>
  <si>
    <t>Promouvoir la sécurité humaine et la stabilité par le renforcement des capacités régionales et nationales sur la traite des personnes</t>
  </si>
  <si>
    <t>Protection et assistance aux réfugiés maliens au Burkina Faso</t>
  </si>
  <si>
    <t>Protection et assistance aux réfugiés maliens et nigériens au Niger</t>
  </si>
  <si>
    <t>Protection et assistance aux réfugiés maliens en Mauritanie</t>
  </si>
  <si>
    <t>Projet de prévention des conflits dans le contexte de l'insécurité alimentaire dans le Sahel et l'afflux des réfugiés maliens en Mauritanie</t>
  </si>
  <si>
    <t>Projet de protection et d'assistance aux réfugiés maliens au Niger</t>
  </si>
  <si>
    <t>Projet de protection et d'assistance aux réfugiés maliens au Burkina Faso</t>
  </si>
  <si>
    <t>Projet de protection et d'assistance aux réfugiés maliens en Mauritanie</t>
  </si>
  <si>
    <t>Programme de formation sur l'application de la loi et la lutte contre la corruption</t>
  </si>
  <si>
    <t>UNITAR</t>
  </si>
  <si>
    <t>Cameroun, Mali, Mauritanie, Niger, Nigéria, Sénégal</t>
  </si>
  <si>
    <t>Projet de renforcement des systèmes de justice pénale et d'application des lois dans le Sahel</t>
  </si>
  <si>
    <t>Renforcement de la capacité à faire face à la migration irrégulière, le crime organisé et le terrorisme en Mauritanie</t>
  </si>
  <si>
    <t>Renforcer l'accès aux services sociaux pour contribuer à la stabilisation sociale de la Mauritanie, y compris l'assistance aux réfugiés maliens et hôtes vulnérables</t>
  </si>
  <si>
    <t>Lutter contre la radicalisation des jeunes et la promotion de la citoyenneté en Mauritanie</t>
  </si>
  <si>
    <t>Protection et assistance aux refugiés maliens en Mauritanie</t>
  </si>
  <si>
    <t>Éducation pour la paix au Mali</t>
  </si>
  <si>
    <t>Prévenir la radicalisation des jeunes dans le Nord du Mali par le renforcement de leurs capacités</t>
  </si>
  <si>
    <t>Renforcement de la sécurité et la résilience des communautés de la région de Diffa grâce à la restauration et la consolidation de la paix</t>
  </si>
  <si>
    <t>Protection et assistance aux réfugiés maliens et des réfugiés et déplacés forcés nigérians au Niger</t>
  </si>
  <si>
    <t>Programme d'appui au cycle électoral au Tchad (PACET)</t>
  </si>
  <si>
    <t>Renforcement de la réponse nationale de lutte contre le terrorisme et la criminalité transnationale en Mauritanie</t>
  </si>
  <si>
    <t xml:space="preserve">BF67 Renforcement société civile - Phase 05 planifiée </t>
  </si>
  <si>
    <t>L’objectif du programme est une amélioration de la participation citoyenne aux débats et orientations en matière de politique de développement par un renforcement des capacités des organisations de la société civile.
Mandataire ainsi qu'un contrat direct sera fait avec le RENLAC (Réseau national de lutte anti-corruption) pour une contribution suisse aux fonds communs des donateurs du RENLAC.</t>
  </si>
  <si>
    <t>Projet Espaces de dialogue et d'échanges inclusifs des femmes maliennes</t>
  </si>
  <si>
    <t>WILDAF Mali</t>
  </si>
  <si>
    <t>UA</t>
  </si>
  <si>
    <t>CUA</t>
  </si>
  <si>
    <t>Soutien aux programmes de désarmement, de démobilisation et de réinsertion socio-économique des mouvements armés du Nord du Mali (DDR)</t>
  </si>
  <si>
    <t>Ministère de la Défense du Mali, MINUSMA</t>
  </si>
  <si>
    <t>Aider à l'élaboration et au suivi de la mise en œuvre du cantonnement des groupes armés du Nord du Mali et des programmes de DDR dans le cadre de l'Accord de paix.
Objectif : contribution effective au processus de cantonnement puis de DDR des groupes armés.</t>
  </si>
  <si>
    <t>Déployer des experts/observateurs de l'UA pour participer au contrôle effectif du cantonnement et à la mise en œuvre du DDR.
Objectif : contrôle effectif du cantonnement des groupes armés.</t>
  </si>
  <si>
    <t>Promotion de la coopération régionale à travers le processus de Nouakchott</t>
  </si>
  <si>
    <t>CUA (DPS), services de renseignement des pays du Sahel, ministères compétents, CAERT, CISSA</t>
  </si>
  <si>
    <t>Organisation de six réunions périodiques des chefs de services de renseignement et de sécurité du processus de Nouakchott et six rencontres d'information avec les attachés de défense africains accrédités à Bamako.
Résultats attendus : des réunions périodiques sont organisées, y compris avec les attachés de défense africains accrédités à Bamako ; les agents des services de renseignement de la région coopèrent effectivement dans l’échange d’informations ; des actes criminels sont déjoués ou contrecarrés grâce à l’échange d’informations et des réseaux de crimes organisés sont neutralisés.</t>
  </si>
  <si>
    <t>CUA (DPS), ministères compétents, CAERT, CISS</t>
  </si>
  <si>
    <t>Organisation de deux réunions des ministres des affaires étrangères et deux autres des ministres de la défense et des chefs d'État-major du processus de Nouakchott.
Résultats attendus : un soutien politique est accordé aux recommandations techniques des chefs des services de renseignement et de sécurité, des mécanismes opérationnels sont établis pour lutter efficacement contre le terrorisme et la criminalité transfrontalière dans le Sahel.</t>
  </si>
  <si>
    <t>Appui à la réduction de la radicalisation au Tchad</t>
  </si>
  <si>
    <t>Renforcement de capacités pour la lutte contre l'extrémisme violent au Maghreb et au Sahel</t>
  </si>
  <si>
    <t>Sahel, Maghreb</t>
  </si>
  <si>
    <t>La paix par le développement II (PDEVII)</t>
  </si>
  <si>
    <t>International Relief and Development (IRD)</t>
  </si>
  <si>
    <t>Burkina Faso, Tchad, Niger</t>
  </si>
  <si>
    <t>The Peace through Development II project (PDEV II) assists communities in Niger, Chad and Burkina Faso to reduce their risk of instability and increase their resilience to violent extremism. PDEV II applies a holistic, community-led approach to address socioeconomic, political and cultural drivers of violent extremism. PDEV II focuses particularly on addressing the concerns of young men and women, who are at greatest risk of being targeted or recruited by violent extremist organizations.</t>
  </si>
  <si>
    <t>Réponse aux données d'alerte précoce et d'intervention pour le projet Afrique de l'Ouest (REWARD)</t>
  </si>
  <si>
    <t>Creative Associates International (Creative), Fund for Peace (FFP), Karuna Center for Peacebuilding</t>
  </si>
  <si>
    <t>Bénin, Burkina Faso, Cap-Vert, Côte d'Ivoire, Gambie, Ghana, Guinée, Guinée-Bissau, Libéria, Mali, Niger, Nigéria, Sénégal, Sierra Leone, Togo</t>
  </si>
  <si>
    <t>The objective of EWARP is to bolster the capacity of the ECOWAS Warning and Response Network (ECOWARN) to monitor, gather, analyze and disseminate threat information to its 15 member states to support peace and security in the region.</t>
  </si>
  <si>
    <t xml:space="preserve"> Atténuer la violence électorale par les systèmes nationaux d'alerte précoce (NEWS)</t>
  </si>
  <si>
    <t>West Africa Network for Peacebuilding (WANEP)</t>
  </si>
  <si>
    <t>Burkina Faso, Côte d’Ivoire, Niger, Sierra Leone</t>
  </si>
  <si>
    <t>Program Objectives
• Enable National Early Warning Systems in targeted countries to recommend responses to election violence triggers.
• Enhance recommendations and intervention strategies in targeted countries.
• Standardize and improve NEWS data collection and reporting.</t>
  </si>
  <si>
    <t>Programme d’appui à la Transition (PAT-M)</t>
  </si>
  <si>
    <t>Projet de renforcement de l'éducation et des communauté au Niger</t>
  </si>
  <si>
    <t>Plan international</t>
  </si>
  <si>
    <t>Agadez, Diffa, Maradi, Tahoua, Tillaberi, et Zinder (Niger)</t>
  </si>
  <si>
    <t>Initiative pour la cohésion communautaire au Niger</t>
  </si>
  <si>
    <t>Idouragh (Agadez), Gejdam Tchoukou (Diffa) (Niger)</t>
  </si>
  <si>
    <t>Opérations de maintien de la paix</t>
  </si>
  <si>
    <t>Enseignement et formation militaire</t>
  </si>
  <si>
    <t>La paix par le développement II du fond de USAID (PDEV II)</t>
  </si>
  <si>
    <t>International Relief and Development (IDR)</t>
  </si>
  <si>
    <t>Burkina Faso, Niger, Tchad</t>
  </si>
  <si>
    <t>61,700,00.00</t>
  </si>
  <si>
    <t>The objectives are: uouth are more empwored, moderate voices increased, civil society capacity increased and strengthent local governement</t>
  </si>
  <si>
    <t>Éducation et renforcement des communautés au Niger</t>
  </si>
  <si>
    <t>Aide et action, Volontaires pour l'intégration éducative (VIE) Kande Ni Bayra</t>
  </si>
  <si>
    <t>Améliorer les opportunités d'éducation des enfants tout en renforçant les liens des écoles avec les communautés et les structures étatiques.</t>
  </si>
  <si>
    <t>CUA, services de renseignement, État-major des armées et des services de sécurité, UFL, CAERT, CISSA, CEDEAO, CEEAC</t>
  </si>
  <si>
    <t>Procéder à la mise en place d'unités mixtes pour les patrouilles aux frontières et à la sécurisation des camps avec un projet pilote.
Résultats attendus : un concept d'opérations générique et un cadre juridique sont approuvés par les pays concernés, des équipements opérationnels (moyens de communication et de déplacement) sont mis à la disposition des éléments de sécurité, des équipes mixtes sont constituées et des patrouilles ont débuté.</t>
  </si>
  <si>
    <t xml:space="preserve"> Assistance antiterroriste (ATA)</t>
  </si>
  <si>
    <t>Courses in border security, crisis response, and investigations, likely Post Blast Investigation, Critical Incident Management, and First Responders for Terrorist Incidents.</t>
  </si>
  <si>
    <t>Assistance antiterroriste (ATA), cours sur le contrôle des frontières</t>
  </si>
  <si>
    <t>Border control management</t>
  </si>
  <si>
    <t>Fonds global d'urgence et de sécurité (GSCF)</t>
  </si>
  <si>
    <t>Département de la défense (DOD)/DOS/GSCF/CBH/DSCA and AFRICOM</t>
  </si>
  <si>
    <t>Rural Border Patrol Operations and Reconnaissance Development $925K: Radio and vehicle maintenance training ($175K), and border security reconnaissance tactics training and equipment ($750) Command, Control, and Communications Development $1.24M: C3 Training and Mobile Command Center vehicles and radios</t>
  </si>
  <si>
    <t>DOD/DOS/GSCF/CBH/ATA</t>
  </si>
  <si>
    <t>Border Security and Counterterrorism Strategy Development</t>
  </si>
  <si>
    <t>DOD/DOS/GSFC/CBH/ICITAP</t>
  </si>
  <si>
    <t>Introductory community-oriented and information-led policing strategies training courses</t>
  </si>
  <si>
    <t>Instructor development course training focused on providing trainer skills necessary to implement information-led policing programming</t>
  </si>
  <si>
    <t>Advanced community-oriented and information-led policing strategies training courses</t>
  </si>
  <si>
    <t>NADR/ATA</t>
  </si>
  <si>
    <t>Assistance antiterroriste (ATA)</t>
  </si>
  <si>
    <t>DOS/ATA</t>
  </si>
  <si>
    <t>TBD courses in border security and investigative capacity building with a particular emphasis on regional cooperation, likely on: Rural Border Patrol Operation – PDSS; Rural Border Patrol Operation – In Country TTT; Rural Border Patrol Operation – Mentorship; Instructor Development</t>
  </si>
  <si>
    <t>TBD courses in investigations, crisis response, and border security particularly with regional partners, likely covering: Tactical Medical; Post Blast Investigations; Advanced Crisis Response Team; Tactical Training Center Development</t>
  </si>
  <si>
    <t>DOS/DOD/GSFC/CBH/DSCA/AFRICOM</t>
  </si>
  <si>
    <t>Rural Border Patrol Operations and Reconnaissance Development $925K: Radio and vehicle maintenance training ($175K), and border security reconnaissance tactics training and equipment ($750) Command, Control, and Communications Development $1.24M: C3 Training and Mobile Command Center vehicles and radios, Develop Ground Transport and Logistics Capacity (vehicle maintenance, operations maintenance and logistics and engineer training ($2.9M)</t>
  </si>
  <si>
    <t>DOD/DOS/GSFC/CBH/ATA</t>
  </si>
  <si>
    <t>NIger</t>
  </si>
  <si>
    <t>NADR/ATA/WA</t>
  </si>
  <si>
    <t>Assistance antiterroriste régionale</t>
  </si>
  <si>
    <t>Burkina Faso, Cameroun, Tchad, Mali, Mauritanie, Niger, Nigéria, Sénégal</t>
  </si>
  <si>
    <t>Post support for Regional Cross-border Management Consultations (RCBMC) in West Africa (Dakar, Abuja, Yaoundé) and at the International Institute for Justice and Rule of Law (IIJ) in Malta (Valetta).</t>
  </si>
  <si>
    <t>Police antiterroriste et assistance à la sécurisation des frontières</t>
  </si>
  <si>
    <t>DOS/State/CT/RSI/PPA</t>
  </si>
  <si>
    <t>CT Bureau's Regional Strategic Initiative is funding Gendarmerie equipment and training. PPA offered equipment including aircraft through Section 1206 Security Assistance Reform. EXBS constrained by lack of funding from conducting training of and offering equipment for roving border patrol units.</t>
  </si>
  <si>
    <t>Formation sur la sécurité portuaire et aéroportuaire</t>
  </si>
  <si>
    <t>DOS/State/ATA</t>
  </si>
  <si>
    <t>ATA provided training in Maritime Port and Harbor Security Management, Border Control Management, Maritime Interdiction of Terrorism, Quality Control in Civil Aviation Security, and Fraudulent Document Recognition.</t>
  </si>
  <si>
    <t>Reconnaissance de documents frauduleux</t>
  </si>
  <si>
    <t>DOS/State/DS/ATA</t>
  </si>
  <si>
    <t>The FDR course will enable border control personnel to quickly screen travel documents and travelers to determine if the documents presented are fraudulent, counterfeit, or presented by an imposter.</t>
  </si>
  <si>
    <t>Formation à la sécurité des frontières</t>
  </si>
  <si>
    <t>This two-week course is designed for 24 mid to senior level border control managers with operational responsibility for land border ports-of-entry. OFF This course concludes with a “capstone” exercise designed to incorporate all aspects of training in addressing a complex land border scenario.</t>
  </si>
  <si>
    <t xml:space="preserve">Evaluation de la sécurité des frontières </t>
  </si>
  <si>
    <t>DOS/State/CT/RSI/DS/ATA</t>
  </si>
  <si>
    <t>Provided three Crisis Response Team trainings, as well as vehicle donations to the Nigerian law enforcement agencies (National Police, Gendarmerie, and National Guard).</t>
  </si>
  <si>
    <t xml:space="preserve">Formation maritime et fourniture d'équipements </t>
  </si>
  <si>
    <t>DOS/StateATA</t>
  </si>
  <si>
    <t>zones maritimes</t>
  </si>
  <si>
    <t>Via the Riverine project, Chad will receive boats and related maintenance and training on interdiction and waterway patrolling techniques in a riverine environment.</t>
  </si>
  <si>
    <t>Gestion et contôle des frontières</t>
  </si>
  <si>
    <t>DOS/State/SN/EXB</t>
  </si>
  <si>
    <t>Assorted equipment for border security surveillance.</t>
  </si>
  <si>
    <t>Code ISPS</t>
  </si>
  <si>
    <t>Capacity Building Candidate Country; Drills and exercises in 2014.</t>
  </si>
  <si>
    <t>Aircraft and ISR Capability</t>
  </si>
  <si>
    <t>This program will provide Niger the ability to conduct airborne ISR in support of CT operations across the country. These aircraft will allow Nigerien forces to detect and interdict operations of al-Qa’ida in the Lands of the Islamic Maghreb in the remote regions of Niger. Equipment: 2 Cessna C-208 aircraft, Mx-15 sensors, data links, pilot, sensor and maintenance training, and minor MILCON for an aircraft hangar.</t>
  </si>
  <si>
    <t>Logistic company</t>
  </si>
  <si>
    <t>This program will build the capacity of Burkina Faso’s national military forces by providing logistical support for CT operations along the northern border.</t>
  </si>
  <si>
    <t xml:space="preserve"> Bataillon antiterroriste</t>
  </si>
  <si>
    <t>This program will build the capacity of Niger’s national military forces to conduct CT operations by providing vehicles and equipment to conduct long-range reconnaissance and other CT operations.</t>
  </si>
  <si>
    <t>Title 10</t>
  </si>
  <si>
    <t>CN</t>
  </si>
  <si>
    <t>Organized criminal gang training (ICE) Multi-purpose facility</t>
  </si>
  <si>
    <t>DEA Surge Phase II</t>
  </si>
  <si>
    <t>Title 22- ACRT</t>
  </si>
  <si>
    <t>Appui à la lutte contre le terrorisme</t>
  </si>
  <si>
    <t>CT sustainment (aviation spare parts/training for Cessnas)</t>
  </si>
  <si>
    <t>Title 22</t>
  </si>
  <si>
    <t>Counter Drug Disruption and Dismantlement; DEA Surge Phase II; Multi- Purpose Facility</t>
  </si>
  <si>
    <t>DA (TSCTP), ESF (TSCTP), ESF (CTPF-BH)</t>
  </si>
  <si>
    <t xml:space="preserve">La paix par le développement II (PDEV II) </t>
  </si>
  <si>
    <t>USAID</t>
  </si>
  <si>
    <t>PDEV II applies a holistic, community-led approach to address socio-economic, political and cultural drivers of violent extremism in the Niger, Chad and Burkina Faso and cross border area by: Empowering youth through activities focused on civic education, vocational and entrepreneurial skills; Fostering moderate (non-extremist) voices and attitudes through radio, social media, civic education and conflict resolution events; Strengthening civil society through trainings and capacity building activities focused on advocacy skills, citizen-led accountability initiatives and issue-based campaigns integrated with radio and social media; Improving local governance via activities that build the capacity of local governance institutions and increase citizen participation in local government.</t>
  </si>
  <si>
    <t xml:space="preserve">Lutter contre les problèmes régionaux de trafic de drogue, de personnes et de produits. Atelier sur le terrorisme </t>
  </si>
  <si>
    <t>Near East South Asia Center for Strategic Studies (NESA)/AFRICOM</t>
  </si>
  <si>
    <t>Algérie, Burkina Faso, Mali, Mauritanie, Maroc, Niger, Tchad, Tunisie</t>
  </si>
  <si>
    <t>ALL PARTICIPANT COUNTRIES ARE OFFERED TWO (2) SLOTS EACH, plus a civil society representative. PARTICIPANTS SHOULD BE SENIOR-RANKING OFFICERS FROM THE MILITARY AND POLICE, BORDER SECURITY AND/OR GENDARMERIE WHO ARE ACTIVELY INVOLVED IN DEVELOPING REGIONAL SOLUTIONS TO SECURITY ISSUES INVOLVING BORDER
SECURITY, COUNTERNARCOTICS, TERRORISM, VIOLENT EXTREMISM, AND OTHER TRANSNATIONAL THREATS. THE MAIN FOCUS WILL BE TO DEVELOP CREATIVE PROBLEM SOLVING OPTIONS AMONG ALL ELEMENTS OF SOCIETY IN A
COOPERATIVE/COLLABORATIVE MODE.</t>
  </si>
  <si>
    <t>Projet d'assistance aux réfugiés maliens et aux communautés d'accueil</t>
  </si>
  <si>
    <t>DOS/PRM</t>
  </si>
  <si>
    <t>With support from the U.S. Department of State Bureau of Population, Refugees, and Migration (PRM), LWR and LWF/Mauritania are supporting UNHCR efforts to support Malian refugees in Mbera Refugee Camp in Mauritania to live in dignified conditions. Malian Refugee &amp; Host Communities’ Livelihoods Project, is enhancing Malian refugees’ self-reliance and promoting a peaceful coexistence between refugees and the Mbera host communities through horticulture production including improved farming practices and techniques as well as market construction and use.</t>
  </si>
  <si>
    <t>Formation et équipement de la gendarmerie</t>
  </si>
  <si>
    <t>State/CT/RSI, PPA</t>
  </si>
  <si>
    <t>Police, CT, and Border Security assistance offered - CT's Regional Strategic Initiative is funding Gendarmerie equipment and training. PPA offered equipment including aircraft through Section 1206 Security Assistance Reform. EXBS constrained by lack of funding from conducting training of and offering equipment for roving border patrol units.</t>
  </si>
  <si>
    <t>Formation sur l'interception des passagers clandestins (IPIT)</t>
  </si>
  <si>
    <t>Burkina Faso, Cameroun, Mali, Mauritanie, Niger, Sénégal, Tchad</t>
  </si>
  <si>
    <t>zones aériennes</t>
  </si>
  <si>
    <t xml:space="preserve">TENTATIVE, NOT CONFIRMED
This training will provide 2-3 officers from each country the best practices and operational techniques for passenger interdiction in the environment similar to that of the participants. It also seeks to encourage interagency and regional cooperation. </t>
  </si>
  <si>
    <t>Cours sur les opérations de patrouilles dans les zones rurales frontalières</t>
  </si>
  <si>
    <t>DOS</t>
  </si>
  <si>
    <t xml:space="preserve">This course is designed to enable participants to detect, identify, classify, respond to, and resolve border intrusions in rural environments. Training is focused on small unit tactics, firearms handling, tracking, land navigation, emergency medical care, border security concepts, and operational planning. The course is applicable to law enforcement personnel operating in desert, mountain, and jungle terrains. Community engagement, public safety, and human rights are emphasized throughout the course. RBPO culminates in a two-day Capstone Exercise that includes a series of individual skill assessments and team scenario-based exercises. This </t>
  </si>
  <si>
    <t>State/CT/RSI, DS/ATA</t>
  </si>
  <si>
    <t>Maritime Training and Equipment - via the Riverine Project, Niger will receive $400,000 for boats and related maintenance, and training on interdiction and waterway patrolling techniques in a riverine environment.</t>
  </si>
  <si>
    <t>Evaluation à Diffa</t>
  </si>
  <si>
    <t>USAID + ONGs (Samaritan’s Purse, Save the Children, International Rescue Committee, OCHA, and International Relief &amp; Development)</t>
  </si>
  <si>
    <t xml:space="preserve">From February 1 to 5, USAID Niamey’s Office of Democracy Governance/Peace &amp; Security and Office of Food for Peace (FFP) travelled to Diffa region to meet with partners, local officials and citizen groups. Meetings were held with the following humanitarian and development partners: Samaritan’s Purse, Save the Children, International Rescue Committee, OCHA, and International Relief &amp; Development. USAID also discussed the ongoing challenges in the region with Nigerien officials and citizens. The team visited the villages of Baguekissa in Bosso Commune, located about 70 kilometers from Diffa town, and Malanboukardi in Chetimari Commune, located about 40 kilometers from Diffa town. 
There are signs that the Nigerian army is planning to attack Boko Haram (BH) bases on the Niger-Nigeria border. 
The Mayor of Diffa observed that the BH conflict and state of emergency have worsened the economic situation in the region, exacerbating youth unemployment.
The USAID team, which also included local civil society representatives, noted feelings of mistrust between security </t>
  </si>
  <si>
    <t xml:space="preserve">Financement de projets d'investissement </t>
  </si>
  <si>
    <t>Projet d'autonomisation des femmes et de dividende géographique</t>
  </si>
  <si>
    <t>MOP NIGER - MOF MALI,MOF Sénégal, AND UNFPA</t>
  </si>
  <si>
    <t>Mali, Niger, Sénégal</t>
  </si>
  <si>
    <t>Ministère de la Santé - Burkina Faso</t>
  </si>
  <si>
    <t>Participation au programme de Réforme du secteur de la sécurité (RSS) dans la région du Sahel</t>
  </si>
  <si>
    <t>Ministère de la défense, MINUSMA, CEDEAO</t>
  </si>
  <si>
    <t>Production d'un document de réflexion sur la réforme des services de défense et de sécurité au Mali.
Objectif : approbation d'une note de cadrage et production d'un document de réflexion.</t>
  </si>
  <si>
    <t>Programme de modernisation du secteur public au Burkina Faso</t>
  </si>
  <si>
    <t>Ministère du Service civil - Burkina Faso</t>
  </si>
  <si>
    <t xml:space="preserve">Financements à l'appui de politiques de développement </t>
  </si>
  <si>
    <t>Recouvrement et appui à la réforme de la gouvernance de crédit (RGRSC-2)</t>
  </si>
  <si>
    <t>Ministère de l'Économie, des Finances et du Budget - Mali</t>
  </si>
  <si>
    <t>Prêts de redressement d'urgence</t>
  </si>
  <si>
    <t>Reconstruction et relance économique au Mali</t>
  </si>
  <si>
    <t>Ministère de la sécurité et de la défense, MINUSMA, CEDEAO, OIF, UE</t>
  </si>
  <si>
    <t>Assurer le suivi les initiatives de l'UA pour le renforcement des capacités des forces de défense et de sécurité maliennes, notamment la mise en œuvre des recommandations de la mission conjointe d'évaluation (novembre 2015).
Objectif : des formations sont organisées et les équipements promis livrés.</t>
  </si>
  <si>
    <t>BM, UE, Mauritanie</t>
  </si>
  <si>
    <t>Projet de développement du gouvernement local</t>
  </si>
  <si>
    <t>Ministère des Affaires économiques et du Développement - Mauritanie</t>
  </si>
  <si>
    <t>Performance du secteur public pour la prestation de services</t>
  </si>
  <si>
    <t>Première réforme de l'investissement public</t>
  </si>
  <si>
    <t>Ministère du Plan, de l'Aménagement du territoire et du Développement communautaire - Niger</t>
  </si>
  <si>
    <t>moyenne</t>
  </si>
  <si>
    <t>médiane</t>
  </si>
  <si>
    <t>moyenne Burkina Faso</t>
  </si>
  <si>
    <t>moyenne Mali</t>
  </si>
  <si>
    <t>moyenne Niger</t>
  </si>
  <si>
    <t>moyenne Mauritanie</t>
  </si>
  <si>
    <t>moyenne Tchad</t>
  </si>
  <si>
    <t>moyenne gouvernance</t>
  </si>
  <si>
    <t>moyenne sécurité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</si>
</sst>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0\)"/>
    <numFmt numFmtId="166" formatCode="yyyy"/>
    <numFmt numFmtId="167" formatCode="_-[$$-409]* #,##0.00_ ;_-[$$-409]* \-#,##0.00\ ;_-[$$-409]* &quot;-&quot;??_ ;_-@_ "/>
  </numFmts>
  <fonts count="11" x14ac:knownFonts="1">
    <font>
      <sz val="10"/>
      <color rgb="FF000000"/>
      <name val="Arial"/>
    </font>
    <font>
      <b/>
      <sz val="8"/>
      <name val="Arial"/>
    </font>
    <font>
      <sz val="8"/>
      <name val="Arial"/>
    </font>
    <font>
      <sz val="10"/>
      <name val="Arial"/>
    </font>
    <font>
      <sz val="8"/>
      <color rgb="FF000000"/>
      <name val="Arial"/>
    </font>
    <font>
      <sz val="8"/>
      <color rgb="FF000000"/>
      <name val="'arial'"/>
    </font>
    <font>
      <sz val="8"/>
      <color rgb="FF07294F"/>
      <name val="Apexnewbookregular"/>
    </font>
    <font>
      <sz val="8"/>
      <color rgb="FF07294F"/>
      <name val="Arial"/>
    </font>
    <font>
      <sz val="9"/>
      <name val="Arial"/>
    </font>
    <font>
      <sz val="10"/>
      <color rgb="FF07294F"/>
      <name val="Apexnewmediumregular"/>
    </font>
    <font>
      <sz val="8"/>
      <color rgb="FF000000"/>
      <name val="Times New Roman"/>
    </font>
  </fonts>
  <fills count="5">
    <fill>
      <patternFill patternType="none"/>
    </fill>
    <fill>
      <patternFill patternType="gray125"/>
    </fill>
    <fill>
      <patternFill patternType="solid">
        <fgColor rgb="FFB7B7B7"/>
        <bgColor rgb="FFB7B7B7"/>
      </patternFill>
    </fill>
    <fill>
      <patternFill patternType="solid">
        <fgColor rgb="FFFFFFFF"/>
        <bgColor rgb="FFFFFFFF"/>
      </patternFill>
    </fill>
    <fill>
      <patternFill patternType="solid">
        <fgColor rgb="FFFFFF00"/>
        <bgColor rgb="FFFFFF0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164" fontId="1" fillId="2" borderId="1" xfId="0" applyNumberFormat="1" applyFont="1" applyFill="1" applyBorder="1" applyAlignment="1">
      <alignment wrapText="1"/>
    </xf>
    <xf numFmtId="0" fontId="2" fillId="0" borderId="1" xfId="0" applyFont="1" applyBorder="1" applyAlignment="1">
      <alignment wrapText="1"/>
    </xf>
    <xf numFmtId="165" fontId="2" fillId="0" borderId="1" xfId="0" applyNumberFormat="1" applyFont="1" applyBorder="1" applyAlignment="1">
      <alignment wrapText="1"/>
    </xf>
    <xf numFmtId="164" fontId="2" fillId="0" borderId="1" xfId="0" applyNumberFormat="1" applyFont="1" applyBorder="1" applyAlignment="1">
      <alignment wrapText="1"/>
    </xf>
    <xf numFmtId="166" fontId="2" fillId="0" borderId="1" xfId="0" applyNumberFormat="1" applyFont="1" applyBorder="1" applyAlignment="1">
      <alignment wrapText="1"/>
    </xf>
    <xf numFmtId="0" fontId="3" fillId="0" borderId="1" xfId="0" applyFont="1" applyBorder="1"/>
    <xf numFmtId="0" fontId="2" fillId="0" borderId="1" xfId="0" applyFont="1" applyBorder="1"/>
    <xf numFmtId="165" fontId="2" fillId="0" borderId="1" xfId="0" applyNumberFormat="1" applyFont="1" applyBorder="1"/>
    <xf numFmtId="164" fontId="3" fillId="0" borderId="1" xfId="0" applyNumberFormat="1" applyFont="1" applyBorder="1"/>
    <xf numFmtId="166" fontId="2" fillId="0" borderId="1" xfId="0" applyNumberFormat="1" applyFont="1" applyBorder="1" applyAlignment="1">
      <alignment horizontal="right"/>
    </xf>
    <xf numFmtId="166" fontId="3" fillId="0" borderId="1" xfId="0" applyNumberFormat="1" applyFont="1" applyBorder="1"/>
    <xf numFmtId="165" fontId="4" fillId="0" borderId="1" xfId="0" applyNumberFormat="1" applyFont="1" applyBorder="1" applyAlignment="1">
      <alignment horizontal="right"/>
    </xf>
    <xf numFmtId="164" fontId="4" fillId="0" borderId="1" xfId="0" applyNumberFormat="1" applyFont="1" applyBorder="1" applyAlignment="1">
      <alignment horizontal="right"/>
    </xf>
    <xf numFmtId="166" fontId="2" fillId="0" borderId="1" xfId="0" applyNumberFormat="1" applyFont="1" applyBorder="1"/>
    <xf numFmtId="4" fontId="2" fillId="0" borderId="1" xfId="0" applyNumberFormat="1" applyFont="1" applyBorder="1" applyAlignment="1">
      <alignment wrapText="1"/>
    </xf>
    <xf numFmtId="164" fontId="2" fillId="0" borderId="1" xfId="0" applyNumberFormat="1" applyFont="1" applyBorder="1"/>
    <xf numFmtId="0" fontId="5" fillId="0" borderId="1" xfId="0" applyFont="1" applyBorder="1"/>
    <xf numFmtId="0" fontId="2" fillId="0" borderId="1" xfId="0" applyFont="1" applyBorder="1" applyAlignment="1">
      <alignment horizontal="left" wrapText="1"/>
    </xf>
    <xf numFmtId="49" fontId="2" fillId="0" borderId="1" xfId="0" applyNumberFormat="1" applyFont="1" applyBorder="1" applyAlignment="1">
      <alignment wrapText="1"/>
    </xf>
    <xf numFmtId="165" fontId="4" fillId="0" borderId="1" xfId="0" applyNumberFormat="1" applyFont="1" applyBorder="1" applyAlignment="1">
      <alignment horizontal="left"/>
    </xf>
    <xf numFmtId="164" fontId="4" fillId="0" borderId="1" xfId="0" applyNumberFormat="1" applyFont="1" applyBorder="1" applyAlignment="1">
      <alignment horizontal="left"/>
    </xf>
    <xf numFmtId="0" fontId="4" fillId="0" borderId="1" xfId="0" applyFont="1" applyBorder="1" applyAlignment="1">
      <alignment horizontal="left" wrapText="1"/>
    </xf>
    <xf numFmtId="0" fontId="4" fillId="0" borderId="1" xfId="0" applyFont="1" applyBorder="1" applyAlignment="1">
      <alignment horizontal="left"/>
    </xf>
    <xf numFmtId="0" fontId="4" fillId="3" borderId="1" xfId="0" applyFont="1" applyFill="1" applyBorder="1" applyAlignment="1">
      <alignment horizontal="left" wrapText="1"/>
    </xf>
    <xf numFmtId="166" fontId="2" fillId="0" borderId="1" xfId="0" applyNumberFormat="1" applyFont="1" applyBorder="1" applyAlignment="1">
      <alignment horizontal="right" wrapText="1"/>
    </xf>
    <xf numFmtId="0" fontId="3" fillId="0" borderId="1" xfId="0" applyFont="1" applyBorder="1" applyAlignment="1">
      <alignment wrapText="1"/>
    </xf>
    <xf numFmtId="0" fontId="6" fillId="0" borderId="1" xfId="0" applyFont="1" applyBorder="1" applyAlignment="1">
      <alignment horizontal="left" wrapText="1"/>
    </xf>
    <xf numFmtId="0" fontId="7" fillId="0" borderId="1" xfId="0" applyFont="1" applyBorder="1" applyAlignment="1">
      <alignment horizontal="left" wrapText="1"/>
    </xf>
    <xf numFmtId="164" fontId="8" fillId="0" borderId="1" xfId="0" applyNumberFormat="1" applyFont="1" applyBorder="1"/>
    <xf numFmtId="0" fontId="9" fillId="3" borderId="1" xfId="0" applyFont="1" applyFill="1" applyBorder="1" applyAlignment="1">
      <alignment horizontal="left"/>
    </xf>
    <xf numFmtId="165" fontId="3" fillId="0" borderId="1" xfId="0" applyNumberFormat="1" applyFont="1" applyBorder="1"/>
    <xf numFmtId="49" fontId="4" fillId="0" borderId="1" xfId="0" applyNumberFormat="1" applyFont="1" applyBorder="1"/>
    <xf numFmtId="49" fontId="4" fillId="0" borderId="1" xfId="0" applyNumberFormat="1" applyFont="1" applyBorder="1" applyAlignment="1">
      <alignment wrapText="1"/>
    </xf>
    <xf numFmtId="166" fontId="4" fillId="0" borderId="1" xfId="0" applyNumberFormat="1" applyFont="1" applyBorder="1" applyAlignment="1">
      <alignment horizontal="right"/>
    </xf>
    <xf numFmtId="49" fontId="4" fillId="0" borderId="1" xfId="0" applyNumberFormat="1" applyFont="1" applyBorder="1" applyAlignment="1">
      <alignment horizontal="left" wrapText="1"/>
    </xf>
    <xf numFmtId="0" fontId="0" fillId="0" borderId="1" xfId="0" applyFont="1" applyBorder="1"/>
    <xf numFmtId="4" fontId="2" fillId="0" borderId="1" xfId="0" applyNumberFormat="1" applyFont="1" applyBorder="1"/>
    <xf numFmtId="0" fontId="2" fillId="4" borderId="1" xfId="0" applyFont="1" applyFill="1" applyBorder="1" applyAlignment="1">
      <alignment wrapText="1"/>
    </xf>
    <xf numFmtId="0" fontId="10" fillId="3" borderId="1" xfId="0" applyFont="1" applyFill="1" applyBorder="1" applyAlignment="1">
      <alignment horizontal="left"/>
    </xf>
    <xf numFmtId="167" fontId="2" fillId="0" borderId="1" xfId="0" applyNumberFormat="1" applyFont="1" applyBorder="1" applyAlignment="1">
      <alignment wrapText="1"/>
    </xf>
    <xf numFmtId="0" fontId="0" fillId="0" borderId="0" xfId="0" applyFon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711200</xdr:colOff>
      <xdr:row>27</xdr:row>
      <xdr:rowOff>25400</xdr:rowOff>
    </xdr:to>
    <xdr:sp macro="" textlink="">
      <xdr:nvSpPr>
        <xdr:cNvPr id="1036" name="Rectangle 12"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fr-FR"/>
        </a:p>
      </xdr:txBody>
    </xdr:sp>
    <xdr:clientData/>
  </xdr:twoCellAnchor>
  <xdr:twoCellAnchor>
    <xdr:from>
      <xdr:col>0</xdr:col>
      <xdr:colOff>0</xdr:colOff>
      <xdr:row>0</xdr:row>
      <xdr:rowOff>0</xdr:rowOff>
    </xdr:from>
    <xdr:to>
      <xdr:col>6</xdr:col>
      <xdr:colOff>711200</xdr:colOff>
      <xdr:row>27</xdr:row>
      <xdr:rowOff>25400</xdr:rowOff>
    </xdr:to>
    <xdr:sp macro="" textlink="">
      <xdr:nvSpPr>
        <xdr:cNvPr id="2" name="Rectangle 12"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fr-F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00"/>
  <sheetViews>
    <sheetView tabSelected="1" workbookViewId="0">
      <pane ySplit="1" topLeftCell="A2" activePane="bottomLeft" state="frozen"/>
      <selection pane="bottomLeft" activeCell="B3" sqref="B3"/>
    </sheetView>
  </sheetViews>
  <sheetFormatPr baseColWidth="10" defaultColWidth="17.33203125" defaultRowHeight="15" customHeight="1" x14ac:dyDescent="0"/>
  <cols>
    <col min="1" max="1" width="12.5" customWidth="1"/>
    <col min="2" max="2" width="15.5" customWidth="1"/>
    <col min="3" max="3" width="17.5" customWidth="1"/>
    <col min="4" max="4" width="71.5" customWidth="1"/>
    <col min="5" max="5" width="25.83203125" customWidth="1"/>
    <col min="6" max="6" width="14.5" customWidth="1"/>
    <col min="7" max="7" width="27.5" customWidth="1"/>
    <col min="8" max="8" width="14.5" customWidth="1"/>
    <col min="9" max="9" width="19.5" customWidth="1"/>
    <col min="10" max="15" width="14.5" customWidth="1"/>
    <col min="16" max="16" width="89.83203125" customWidth="1"/>
  </cols>
  <sheetData>
    <row r="1" spans="1:16" ht="90" customHeight="1">
      <c r="A1" s="1" t="s">
        <v>0</v>
      </c>
      <c r="B1" s="1" t="s">
        <v>1</v>
      </c>
      <c r="C1" s="1" t="s">
        <v>2</v>
      </c>
      <c r="D1" s="1" t="s">
        <v>3</v>
      </c>
      <c r="E1" s="1" t="s">
        <v>4</v>
      </c>
      <c r="F1" s="1" t="s">
        <v>5</v>
      </c>
      <c r="G1" s="1" t="s">
        <v>6</v>
      </c>
      <c r="H1" s="1" t="s">
        <v>7</v>
      </c>
      <c r="I1" s="1" t="s">
        <v>8</v>
      </c>
      <c r="J1" s="1" t="s">
        <v>9</v>
      </c>
      <c r="K1" s="2" t="s">
        <v>10</v>
      </c>
      <c r="L1" s="3" t="s">
        <v>11</v>
      </c>
      <c r="M1" s="1" t="s">
        <v>12</v>
      </c>
      <c r="N1" s="1" t="s">
        <v>13</v>
      </c>
      <c r="O1" s="1" t="s">
        <v>14</v>
      </c>
      <c r="P1" s="1" t="s">
        <v>15</v>
      </c>
    </row>
    <row r="2" spans="1:16" ht="41.25" customHeight="1">
      <c r="A2" s="4" t="s">
        <v>16</v>
      </c>
      <c r="B2" s="4" t="s">
        <v>17</v>
      </c>
      <c r="C2" s="4"/>
      <c r="D2" s="4" t="s">
        <v>18</v>
      </c>
      <c r="E2" s="4" t="s">
        <v>19</v>
      </c>
      <c r="F2" s="4"/>
      <c r="G2" s="4" t="s">
        <v>20</v>
      </c>
      <c r="H2" s="4" t="s">
        <v>21</v>
      </c>
      <c r="I2" s="4"/>
      <c r="J2" s="4">
        <v>3</v>
      </c>
      <c r="K2" s="5"/>
      <c r="L2" s="6"/>
      <c r="M2" s="7">
        <v>42339</v>
      </c>
      <c r="N2" s="7"/>
      <c r="O2" s="4"/>
      <c r="P2" s="8"/>
    </row>
    <row r="3" spans="1:16" ht="51" customHeight="1">
      <c r="A3" s="4" t="s">
        <v>22</v>
      </c>
      <c r="B3" s="4" t="s">
        <v>23</v>
      </c>
      <c r="C3" s="4"/>
      <c r="D3" s="4" t="s">
        <v>24</v>
      </c>
      <c r="E3" s="4" t="s">
        <v>25</v>
      </c>
      <c r="F3" s="4"/>
      <c r="G3" s="4" t="s">
        <v>20</v>
      </c>
      <c r="H3" s="4" t="s">
        <v>26</v>
      </c>
      <c r="I3" s="4" t="s">
        <v>27</v>
      </c>
      <c r="J3" s="4">
        <v>3</v>
      </c>
      <c r="K3" s="5">
        <v>650000</v>
      </c>
      <c r="L3" s="6">
        <v>1</v>
      </c>
      <c r="M3" s="7">
        <v>42095</v>
      </c>
      <c r="N3" s="7">
        <v>42248</v>
      </c>
      <c r="O3" s="4">
        <f>DATEDIF(M3,N3,"y")</f>
        <v>0</v>
      </c>
      <c r="P3" s="4" t="s">
        <v>28</v>
      </c>
    </row>
    <row r="4" spans="1:16" ht="36.75" customHeight="1">
      <c r="A4" s="4" t="s">
        <v>22</v>
      </c>
      <c r="B4" s="4" t="s">
        <v>17</v>
      </c>
      <c r="C4" s="4"/>
      <c r="D4" s="4" t="s">
        <v>29</v>
      </c>
      <c r="E4" s="4" t="s">
        <v>30</v>
      </c>
      <c r="F4" s="4"/>
      <c r="G4" s="4" t="s">
        <v>31</v>
      </c>
      <c r="H4" s="4" t="s">
        <v>32</v>
      </c>
      <c r="I4" s="4"/>
      <c r="J4" s="4">
        <v>2</v>
      </c>
      <c r="K4" s="5"/>
      <c r="L4" s="6"/>
      <c r="M4" s="7"/>
      <c r="N4" s="7"/>
      <c r="O4" s="4"/>
      <c r="P4" s="4" t="s">
        <v>33</v>
      </c>
    </row>
    <row r="5" spans="1:16" ht="75" customHeight="1">
      <c r="A5" s="4" t="s">
        <v>34</v>
      </c>
      <c r="B5" s="4" t="s">
        <v>35</v>
      </c>
      <c r="C5" s="4"/>
      <c r="D5" s="4" t="s">
        <v>36</v>
      </c>
      <c r="E5" s="4" t="s">
        <v>37</v>
      </c>
      <c r="F5" s="4" t="s">
        <v>38</v>
      </c>
      <c r="G5" s="4" t="s">
        <v>20</v>
      </c>
      <c r="H5" s="4" t="s">
        <v>39</v>
      </c>
      <c r="I5" s="4"/>
      <c r="J5" s="4">
        <v>2</v>
      </c>
      <c r="K5" s="5">
        <v>17900000</v>
      </c>
      <c r="L5" s="6">
        <v>3</v>
      </c>
      <c r="M5" s="7">
        <v>41640</v>
      </c>
      <c r="N5" s="7">
        <v>43090</v>
      </c>
      <c r="O5" s="4">
        <f t="shared" ref="O5:O7" si="0">DATEDIF(M5,N5,"y")</f>
        <v>3</v>
      </c>
      <c r="P5" s="4" t="s">
        <v>40</v>
      </c>
    </row>
    <row r="6" spans="1:16" ht="60.75" customHeight="1">
      <c r="A6" s="4" t="s">
        <v>34</v>
      </c>
      <c r="B6" s="4" t="s">
        <v>17</v>
      </c>
      <c r="C6" s="4"/>
      <c r="D6" s="4" t="s">
        <v>41</v>
      </c>
      <c r="E6" s="4" t="s">
        <v>42</v>
      </c>
      <c r="F6" s="4"/>
      <c r="G6" s="4" t="s">
        <v>20</v>
      </c>
      <c r="H6" s="4" t="s">
        <v>43</v>
      </c>
      <c r="I6" s="4"/>
      <c r="J6" s="4">
        <v>3</v>
      </c>
      <c r="K6" s="5"/>
      <c r="L6" s="6"/>
      <c r="M6" s="7">
        <v>42095</v>
      </c>
      <c r="N6" s="7">
        <v>42339</v>
      </c>
      <c r="O6" s="4">
        <f t="shared" si="0"/>
        <v>0</v>
      </c>
      <c r="P6" s="4" t="s">
        <v>44</v>
      </c>
    </row>
    <row r="7" spans="1:16" ht="60.75" customHeight="1">
      <c r="A7" s="4" t="s">
        <v>34</v>
      </c>
      <c r="B7" s="4" t="s">
        <v>45</v>
      </c>
      <c r="C7" s="4"/>
      <c r="D7" s="4" t="s">
        <v>46</v>
      </c>
      <c r="E7" s="4" t="s">
        <v>47</v>
      </c>
      <c r="F7" s="4"/>
      <c r="G7" s="4" t="s">
        <v>20</v>
      </c>
      <c r="H7" s="4" t="s">
        <v>43</v>
      </c>
      <c r="I7" s="4"/>
      <c r="J7" s="4">
        <v>3</v>
      </c>
      <c r="K7" s="5"/>
      <c r="L7" s="6"/>
      <c r="M7" s="7">
        <v>41640</v>
      </c>
      <c r="N7" s="7">
        <v>41974</v>
      </c>
      <c r="O7" s="4">
        <f t="shared" si="0"/>
        <v>0</v>
      </c>
      <c r="P7" s="4"/>
    </row>
    <row r="8" spans="1:16" ht="51" customHeight="1">
      <c r="A8" s="4" t="s">
        <v>22</v>
      </c>
      <c r="B8" s="4" t="s">
        <v>17</v>
      </c>
      <c r="C8" s="4"/>
      <c r="D8" s="4" t="s">
        <v>48</v>
      </c>
      <c r="E8" s="4" t="s">
        <v>49</v>
      </c>
      <c r="F8" s="4"/>
      <c r="G8" s="4" t="s">
        <v>31</v>
      </c>
      <c r="H8" s="4" t="s">
        <v>39</v>
      </c>
      <c r="I8" s="4"/>
      <c r="J8" s="4">
        <v>2</v>
      </c>
      <c r="K8" s="5"/>
      <c r="L8" s="6"/>
      <c r="M8" s="7"/>
      <c r="N8" s="7"/>
      <c r="O8" s="4"/>
      <c r="P8" s="4" t="s">
        <v>50</v>
      </c>
    </row>
    <row r="9" spans="1:16" ht="40.5" customHeight="1">
      <c r="A9" s="4" t="s">
        <v>22</v>
      </c>
      <c r="B9" s="4" t="s">
        <v>51</v>
      </c>
      <c r="C9" s="4"/>
      <c r="D9" s="4" t="s">
        <v>52</v>
      </c>
      <c r="E9" s="4" t="s">
        <v>53</v>
      </c>
      <c r="F9" s="4"/>
      <c r="G9" s="4" t="s">
        <v>31</v>
      </c>
      <c r="H9" s="4" t="s">
        <v>54</v>
      </c>
      <c r="I9" s="4"/>
      <c r="J9" s="4">
        <v>3</v>
      </c>
      <c r="K9" s="5">
        <v>207000000</v>
      </c>
      <c r="L9" s="6">
        <v>4</v>
      </c>
      <c r="M9" s="7">
        <v>41640</v>
      </c>
      <c r="N9" s="7"/>
      <c r="O9" s="4"/>
      <c r="P9" s="4" t="s">
        <v>55</v>
      </c>
    </row>
    <row r="10" spans="1:16" ht="40.5" customHeight="1">
      <c r="A10" s="4" t="s">
        <v>22</v>
      </c>
      <c r="B10" s="4" t="s">
        <v>56</v>
      </c>
      <c r="C10" s="4" t="s">
        <v>57</v>
      </c>
      <c r="D10" s="4" t="s">
        <v>58</v>
      </c>
      <c r="E10" s="4" t="s">
        <v>59</v>
      </c>
      <c r="F10" s="4"/>
      <c r="G10" s="4" t="s">
        <v>60</v>
      </c>
      <c r="H10" s="9" t="s">
        <v>61</v>
      </c>
      <c r="I10" s="9" t="s">
        <v>62</v>
      </c>
      <c r="J10" s="4">
        <v>1</v>
      </c>
      <c r="K10" s="10">
        <v>129578.08125</v>
      </c>
      <c r="L10" s="11">
        <v>1</v>
      </c>
      <c r="M10" s="12">
        <v>42445</v>
      </c>
      <c r="N10" s="13"/>
      <c r="O10" s="4"/>
      <c r="P10" s="8"/>
    </row>
    <row r="11" spans="1:16" ht="30.75" customHeight="1">
      <c r="A11" s="4" t="s">
        <v>22</v>
      </c>
      <c r="B11" s="4" t="s">
        <v>23</v>
      </c>
      <c r="C11" s="4"/>
      <c r="D11" s="4" t="s">
        <v>63</v>
      </c>
      <c r="E11" s="4"/>
      <c r="F11" s="4"/>
      <c r="G11" s="4" t="s">
        <v>20</v>
      </c>
      <c r="H11" s="4" t="s">
        <v>64</v>
      </c>
      <c r="I11" s="4"/>
      <c r="J11" s="4">
        <v>1</v>
      </c>
      <c r="K11" s="5">
        <v>5000000</v>
      </c>
      <c r="L11" s="6">
        <v>2</v>
      </c>
      <c r="M11" s="7"/>
      <c r="N11" s="7"/>
      <c r="O11" s="4"/>
      <c r="P11" s="4"/>
    </row>
    <row r="12" spans="1:16" ht="70.5" customHeight="1">
      <c r="A12" s="4" t="s">
        <v>34</v>
      </c>
      <c r="B12" s="4" t="s">
        <v>56</v>
      </c>
      <c r="C12" s="4" t="s">
        <v>57</v>
      </c>
      <c r="D12" s="4" t="s">
        <v>65</v>
      </c>
      <c r="E12" s="4" t="s">
        <v>59</v>
      </c>
      <c r="F12" s="4"/>
      <c r="G12" s="4" t="s">
        <v>60</v>
      </c>
      <c r="H12" s="9" t="s">
        <v>61</v>
      </c>
      <c r="I12" s="9" t="s">
        <v>62</v>
      </c>
      <c r="J12" s="4">
        <v>1</v>
      </c>
      <c r="K12" s="10">
        <v>216098.625</v>
      </c>
      <c r="L12" s="11">
        <v>1</v>
      </c>
      <c r="M12" s="12">
        <v>42445</v>
      </c>
      <c r="N12" s="13"/>
      <c r="O12" s="4"/>
      <c r="P12" s="8"/>
    </row>
    <row r="13" spans="1:16" ht="15.75" customHeight="1">
      <c r="A13" s="4" t="s">
        <v>22</v>
      </c>
      <c r="B13" s="4" t="s">
        <v>66</v>
      </c>
      <c r="C13" s="4"/>
      <c r="D13" s="4" t="s">
        <v>67</v>
      </c>
      <c r="E13" s="4" t="s">
        <v>68</v>
      </c>
      <c r="F13" s="4"/>
      <c r="G13" s="4" t="s">
        <v>69</v>
      </c>
      <c r="H13" s="4" t="s">
        <v>64</v>
      </c>
      <c r="I13" s="4"/>
      <c r="J13" s="4">
        <v>1</v>
      </c>
      <c r="K13" s="5">
        <v>5000000</v>
      </c>
      <c r="L13" s="6">
        <v>2</v>
      </c>
      <c r="M13" s="7"/>
      <c r="N13" s="7"/>
      <c r="O13" s="4"/>
      <c r="P13" s="4"/>
    </row>
    <row r="14" spans="1:16" ht="30.75" customHeight="1">
      <c r="A14" s="4" t="s">
        <v>22</v>
      </c>
      <c r="B14" s="4" t="s">
        <v>17</v>
      </c>
      <c r="C14" s="4"/>
      <c r="D14" s="4" t="s">
        <v>70</v>
      </c>
      <c r="E14" s="4" t="s">
        <v>71</v>
      </c>
      <c r="F14" s="4"/>
      <c r="G14" s="4" t="s">
        <v>20</v>
      </c>
      <c r="H14" s="4" t="s">
        <v>64</v>
      </c>
      <c r="I14" s="4"/>
      <c r="J14" s="4">
        <v>1</v>
      </c>
      <c r="K14" s="5"/>
      <c r="L14" s="6"/>
      <c r="M14" s="7"/>
      <c r="N14" s="7"/>
      <c r="O14" s="4"/>
      <c r="P14" s="4"/>
    </row>
    <row r="15" spans="1:16" ht="21" customHeight="1">
      <c r="A15" s="4" t="s">
        <v>22</v>
      </c>
      <c r="B15" s="4" t="s">
        <v>17</v>
      </c>
      <c r="C15" s="4"/>
      <c r="D15" s="4" t="s">
        <v>72</v>
      </c>
      <c r="E15" s="4" t="s">
        <v>73</v>
      </c>
      <c r="F15" s="4"/>
      <c r="G15" s="4" t="s">
        <v>31</v>
      </c>
      <c r="H15" s="4" t="s">
        <v>64</v>
      </c>
      <c r="I15" s="4"/>
      <c r="J15" s="4">
        <v>1</v>
      </c>
      <c r="K15" s="5"/>
      <c r="L15" s="6"/>
      <c r="M15" s="7"/>
      <c r="N15" s="7"/>
      <c r="O15" s="4"/>
      <c r="P15" s="4"/>
    </row>
    <row r="16" spans="1:16" ht="15.75" customHeight="1">
      <c r="A16" s="4" t="s">
        <v>22</v>
      </c>
      <c r="B16" s="4" t="s">
        <v>17</v>
      </c>
      <c r="C16" s="4"/>
      <c r="D16" s="4" t="s">
        <v>67</v>
      </c>
      <c r="E16" s="4"/>
      <c r="F16" s="4"/>
      <c r="G16" s="4" t="s">
        <v>69</v>
      </c>
      <c r="H16" s="4" t="s">
        <v>74</v>
      </c>
      <c r="I16" s="4"/>
      <c r="J16" s="4">
        <v>1</v>
      </c>
      <c r="K16" s="5">
        <v>15900000</v>
      </c>
      <c r="L16" s="6">
        <v>3</v>
      </c>
      <c r="M16" s="7"/>
      <c r="N16" s="7"/>
      <c r="O16" s="4"/>
      <c r="P16" s="4"/>
    </row>
    <row r="17" spans="1:16" ht="15.75" customHeight="1">
      <c r="A17" s="4" t="s">
        <v>22</v>
      </c>
      <c r="B17" s="4" t="s">
        <v>17</v>
      </c>
      <c r="C17" s="4"/>
      <c r="D17" s="4" t="s">
        <v>75</v>
      </c>
      <c r="E17" s="4"/>
      <c r="F17" s="4"/>
      <c r="G17" s="4" t="s">
        <v>69</v>
      </c>
      <c r="H17" s="4" t="s">
        <v>74</v>
      </c>
      <c r="I17" s="4"/>
      <c r="J17" s="4">
        <v>1</v>
      </c>
      <c r="K17" s="5">
        <v>3000000</v>
      </c>
      <c r="L17" s="6">
        <v>2</v>
      </c>
      <c r="M17" s="7"/>
      <c r="N17" s="7"/>
      <c r="O17" s="4"/>
      <c r="P17" s="4"/>
    </row>
    <row r="18" spans="1:16" ht="21" customHeight="1">
      <c r="A18" s="4" t="s">
        <v>34</v>
      </c>
      <c r="B18" s="4" t="s">
        <v>17</v>
      </c>
      <c r="C18" s="4" t="s">
        <v>76</v>
      </c>
      <c r="D18" s="4" t="s">
        <v>77</v>
      </c>
      <c r="E18" s="4"/>
      <c r="F18" s="4"/>
      <c r="G18" s="4" t="s">
        <v>31</v>
      </c>
      <c r="H18" s="4" t="s">
        <v>74</v>
      </c>
      <c r="I18" s="4"/>
      <c r="J18" s="4">
        <v>1</v>
      </c>
      <c r="K18" s="5">
        <v>1000000</v>
      </c>
      <c r="L18" s="6">
        <v>2</v>
      </c>
      <c r="M18" s="7"/>
      <c r="N18" s="7"/>
      <c r="O18" s="4"/>
      <c r="P18" s="4"/>
    </row>
    <row r="19" spans="1:16" ht="15.75" customHeight="1">
      <c r="A19" s="4" t="s">
        <v>22</v>
      </c>
      <c r="B19" s="4" t="s">
        <v>17</v>
      </c>
      <c r="C19" s="4"/>
      <c r="D19" s="4" t="s">
        <v>78</v>
      </c>
      <c r="E19" s="4" t="s">
        <v>68</v>
      </c>
      <c r="F19" s="4"/>
      <c r="G19" s="4" t="s">
        <v>69</v>
      </c>
      <c r="H19" s="4" t="s">
        <v>79</v>
      </c>
      <c r="I19" s="4"/>
      <c r="J19" s="4">
        <v>1</v>
      </c>
      <c r="K19" s="5">
        <v>25000000</v>
      </c>
      <c r="L19" s="6">
        <v>4</v>
      </c>
      <c r="M19" s="7"/>
      <c r="N19" s="7"/>
      <c r="O19" s="4"/>
      <c r="P19" s="4"/>
    </row>
    <row r="20" spans="1:16" ht="21" customHeight="1">
      <c r="A20" s="4" t="s">
        <v>22</v>
      </c>
      <c r="B20" s="4" t="s">
        <v>17</v>
      </c>
      <c r="C20" s="4"/>
      <c r="D20" s="4" t="s">
        <v>80</v>
      </c>
      <c r="E20" s="4" t="s">
        <v>81</v>
      </c>
      <c r="F20" s="4"/>
      <c r="G20" s="4" t="s">
        <v>31</v>
      </c>
      <c r="H20" s="4" t="s">
        <v>79</v>
      </c>
      <c r="I20" s="4"/>
      <c r="J20" s="4">
        <v>1</v>
      </c>
      <c r="K20" s="5">
        <v>15000000</v>
      </c>
      <c r="L20" s="6">
        <v>3</v>
      </c>
      <c r="M20" s="7"/>
      <c r="N20" s="7"/>
      <c r="O20" s="4"/>
      <c r="P20" s="4"/>
    </row>
    <row r="21" spans="1:16" ht="30.75" customHeight="1">
      <c r="A21" s="4" t="s">
        <v>22</v>
      </c>
      <c r="B21" s="4" t="s">
        <v>17</v>
      </c>
      <c r="C21" s="4"/>
      <c r="D21" s="4" t="s">
        <v>82</v>
      </c>
      <c r="E21" s="4"/>
      <c r="F21" s="4"/>
      <c r="G21" s="4" t="s">
        <v>31</v>
      </c>
      <c r="H21" s="4" t="s">
        <v>83</v>
      </c>
      <c r="I21" s="4"/>
      <c r="J21" s="4">
        <v>1</v>
      </c>
      <c r="K21" s="5">
        <v>26000000</v>
      </c>
      <c r="L21" s="6">
        <v>4</v>
      </c>
      <c r="M21" s="7"/>
      <c r="N21" s="7"/>
      <c r="O21" s="4"/>
      <c r="P21" s="4"/>
    </row>
    <row r="22" spans="1:16" ht="21" customHeight="1">
      <c r="A22" s="4" t="s">
        <v>34</v>
      </c>
      <c r="B22" s="4" t="s">
        <v>17</v>
      </c>
      <c r="C22" s="4"/>
      <c r="D22" s="4" t="s">
        <v>84</v>
      </c>
      <c r="E22" s="4"/>
      <c r="F22" s="4"/>
      <c r="G22" s="4" t="s">
        <v>31</v>
      </c>
      <c r="H22" s="4" t="s">
        <v>61</v>
      </c>
      <c r="I22" s="4" t="s">
        <v>85</v>
      </c>
      <c r="J22" s="4">
        <v>1</v>
      </c>
      <c r="K22" s="5"/>
      <c r="L22" s="6"/>
      <c r="M22" s="7"/>
      <c r="N22" s="7"/>
      <c r="O22" s="4"/>
      <c r="P22" s="4"/>
    </row>
    <row r="23" spans="1:16" ht="30.75" customHeight="1">
      <c r="A23" s="4" t="s">
        <v>34</v>
      </c>
      <c r="B23" s="4" t="s">
        <v>17</v>
      </c>
      <c r="C23" s="4" t="s">
        <v>76</v>
      </c>
      <c r="D23" s="4" t="s">
        <v>86</v>
      </c>
      <c r="E23" s="4" t="s">
        <v>87</v>
      </c>
      <c r="F23" s="4"/>
      <c r="G23" s="4" t="s">
        <v>20</v>
      </c>
      <c r="H23" s="4" t="s">
        <v>61</v>
      </c>
      <c r="I23" s="4" t="s">
        <v>88</v>
      </c>
      <c r="J23" s="4">
        <v>1</v>
      </c>
      <c r="K23" s="5">
        <v>2100000</v>
      </c>
      <c r="L23" s="6">
        <v>2</v>
      </c>
      <c r="M23" s="7"/>
      <c r="N23" s="7"/>
      <c r="O23" s="4"/>
      <c r="P23" s="4"/>
    </row>
    <row r="24" spans="1:16" ht="30.75" customHeight="1">
      <c r="A24" s="4" t="s">
        <v>34</v>
      </c>
      <c r="B24" s="4" t="s">
        <v>17</v>
      </c>
      <c r="C24" s="4"/>
      <c r="D24" s="4" t="s">
        <v>89</v>
      </c>
      <c r="E24" s="4" t="s">
        <v>90</v>
      </c>
      <c r="F24" s="4"/>
      <c r="G24" s="4" t="s">
        <v>20</v>
      </c>
      <c r="H24" s="4" t="s">
        <v>64</v>
      </c>
      <c r="I24" s="4"/>
      <c r="J24" s="4">
        <v>1</v>
      </c>
      <c r="K24" s="5"/>
      <c r="L24" s="6"/>
      <c r="M24" s="7"/>
      <c r="N24" s="7"/>
      <c r="O24" s="4"/>
      <c r="P24" s="4"/>
    </row>
    <row r="25" spans="1:16" ht="30.75" customHeight="1">
      <c r="A25" s="4" t="s">
        <v>34</v>
      </c>
      <c r="B25" s="4" t="s">
        <v>17</v>
      </c>
      <c r="C25" s="4"/>
      <c r="D25" s="4" t="s">
        <v>91</v>
      </c>
      <c r="E25" s="4"/>
      <c r="F25" s="4"/>
      <c r="G25" s="4" t="s">
        <v>20</v>
      </c>
      <c r="H25" s="4" t="s">
        <v>64</v>
      </c>
      <c r="I25" s="4"/>
      <c r="J25" s="4">
        <v>1</v>
      </c>
      <c r="K25" s="5"/>
      <c r="L25" s="6"/>
      <c r="M25" s="7"/>
      <c r="N25" s="7"/>
      <c r="O25" s="4"/>
      <c r="P25" s="4"/>
    </row>
    <row r="26" spans="1:16" ht="30.75" customHeight="1">
      <c r="A26" s="4" t="s">
        <v>34</v>
      </c>
      <c r="B26" s="4" t="s">
        <v>17</v>
      </c>
      <c r="C26" s="4"/>
      <c r="D26" s="4" t="s">
        <v>92</v>
      </c>
      <c r="E26" s="4"/>
      <c r="F26" s="4"/>
      <c r="G26" s="4" t="s">
        <v>20</v>
      </c>
      <c r="H26" s="4" t="s">
        <v>74</v>
      </c>
      <c r="I26" s="4"/>
      <c r="J26" s="4">
        <v>1</v>
      </c>
      <c r="K26" s="5">
        <v>1700000</v>
      </c>
      <c r="L26" s="6">
        <v>2</v>
      </c>
      <c r="M26" s="7"/>
      <c r="N26" s="7"/>
      <c r="O26" s="4"/>
      <c r="P26" s="4"/>
    </row>
    <row r="27" spans="1:16" ht="30.75" customHeight="1">
      <c r="A27" s="4" t="s">
        <v>34</v>
      </c>
      <c r="B27" s="4" t="s">
        <v>17</v>
      </c>
      <c r="C27" s="4"/>
      <c r="D27" s="4" t="s">
        <v>93</v>
      </c>
      <c r="E27" s="4"/>
      <c r="F27" s="4"/>
      <c r="G27" s="4" t="s">
        <v>20</v>
      </c>
      <c r="H27" s="4" t="s">
        <v>74</v>
      </c>
      <c r="I27" s="4" t="s">
        <v>94</v>
      </c>
      <c r="J27" s="4">
        <v>1</v>
      </c>
      <c r="K27" s="5">
        <v>3600000</v>
      </c>
      <c r="L27" s="6">
        <v>2</v>
      </c>
      <c r="M27" s="7"/>
      <c r="N27" s="7"/>
      <c r="O27" s="4"/>
      <c r="P27" s="4"/>
    </row>
    <row r="28" spans="1:16" ht="30.75" customHeight="1">
      <c r="A28" s="4" t="s">
        <v>34</v>
      </c>
      <c r="B28" s="4" t="s">
        <v>17</v>
      </c>
      <c r="C28" s="4"/>
      <c r="D28" s="4" t="s">
        <v>95</v>
      </c>
      <c r="E28" s="4" t="s">
        <v>96</v>
      </c>
      <c r="F28" s="4"/>
      <c r="G28" s="4" t="s">
        <v>20</v>
      </c>
      <c r="H28" s="4" t="s">
        <v>79</v>
      </c>
      <c r="I28" s="4" t="s">
        <v>97</v>
      </c>
      <c r="J28" s="4">
        <v>1</v>
      </c>
      <c r="K28" s="5">
        <v>15000000</v>
      </c>
      <c r="L28" s="6">
        <v>3</v>
      </c>
      <c r="M28" s="7"/>
      <c r="N28" s="7"/>
      <c r="O28" s="4"/>
      <c r="P28" s="4"/>
    </row>
    <row r="29" spans="1:16" ht="21" customHeight="1">
      <c r="A29" s="4" t="s">
        <v>34</v>
      </c>
      <c r="B29" s="4" t="s">
        <v>17</v>
      </c>
      <c r="C29" s="4"/>
      <c r="D29" s="4" t="s">
        <v>98</v>
      </c>
      <c r="E29" s="4"/>
      <c r="F29" s="4"/>
      <c r="G29" s="9" t="s">
        <v>99</v>
      </c>
      <c r="H29" s="4" t="s">
        <v>83</v>
      </c>
      <c r="I29" s="4"/>
      <c r="J29" s="4">
        <v>1</v>
      </c>
      <c r="K29" s="5">
        <v>2400000</v>
      </c>
      <c r="L29" s="6">
        <v>2</v>
      </c>
      <c r="M29" s="7"/>
      <c r="N29" s="7"/>
      <c r="O29" s="4"/>
      <c r="P29" s="4"/>
    </row>
    <row r="30" spans="1:16" ht="30.75" customHeight="1">
      <c r="A30" s="4" t="s">
        <v>16</v>
      </c>
      <c r="B30" s="4" t="s">
        <v>17</v>
      </c>
      <c r="C30" s="4"/>
      <c r="D30" s="4" t="s">
        <v>100</v>
      </c>
      <c r="E30" s="4"/>
      <c r="F30" s="4"/>
      <c r="G30" s="4" t="s">
        <v>20</v>
      </c>
      <c r="H30" s="4" t="s">
        <v>83</v>
      </c>
      <c r="I30" s="4"/>
      <c r="J30" s="4">
        <v>1</v>
      </c>
      <c r="K30" s="5">
        <v>3200000</v>
      </c>
      <c r="L30" s="6">
        <v>2</v>
      </c>
      <c r="M30" s="7"/>
      <c r="N30" s="7"/>
      <c r="O30" s="4"/>
      <c r="P30" s="4"/>
    </row>
    <row r="31" spans="1:16" ht="30.75" customHeight="1">
      <c r="A31" s="4" t="s">
        <v>16</v>
      </c>
      <c r="B31" s="4" t="s">
        <v>17</v>
      </c>
      <c r="C31" s="4"/>
      <c r="D31" s="4" t="s">
        <v>101</v>
      </c>
      <c r="E31" s="4" t="s">
        <v>102</v>
      </c>
      <c r="F31" s="4"/>
      <c r="G31" s="4" t="s">
        <v>20</v>
      </c>
      <c r="H31" s="4" t="s">
        <v>61</v>
      </c>
      <c r="I31" s="4" t="s">
        <v>103</v>
      </c>
      <c r="J31" s="4">
        <v>1</v>
      </c>
      <c r="K31" s="14">
        <v>2990000</v>
      </c>
      <c r="L31" s="15">
        <v>2</v>
      </c>
      <c r="M31" s="7"/>
      <c r="N31" s="7"/>
      <c r="O31" s="4"/>
      <c r="P31" s="4"/>
    </row>
    <row r="32" spans="1:16" ht="21" customHeight="1">
      <c r="A32" s="4" t="s">
        <v>16</v>
      </c>
      <c r="B32" s="4" t="s">
        <v>17</v>
      </c>
      <c r="C32" s="4"/>
      <c r="D32" s="4" t="s">
        <v>104</v>
      </c>
      <c r="E32" s="4" t="s">
        <v>105</v>
      </c>
      <c r="F32" s="4"/>
      <c r="G32" s="4" t="s">
        <v>31</v>
      </c>
      <c r="H32" s="4" t="s">
        <v>61</v>
      </c>
      <c r="I32" s="4"/>
      <c r="J32" s="4">
        <v>1</v>
      </c>
      <c r="K32" s="5"/>
      <c r="L32" s="6"/>
      <c r="M32" s="7"/>
      <c r="N32" s="7"/>
      <c r="O32" s="4"/>
      <c r="P32" s="4"/>
    </row>
    <row r="33" spans="1:16" ht="21" customHeight="1">
      <c r="A33" s="4" t="s">
        <v>34</v>
      </c>
      <c r="B33" s="4" t="s">
        <v>56</v>
      </c>
      <c r="C33" s="4" t="s">
        <v>57</v>
      </c>
      <c r="D33" s="4" t="s">
        <v>106</v>
      </c>
      <c r="E33" s="4" t="s">
        <v>59</v>
      </c>
      <c r="F33" s="4"/>
      <c r="G33" s="4" t="s">
        <v>60</v>
      </c>
      <c r="H33" s="9" t="s">
        <v>61</v>
      </c>
      <c r="I33" s="9" t="s">
        <v>62</v>
      </c>
      <c r="J33" s="4">
        <v>1</v>
      </c>
      <c r="K33" s="10">
        <v>40423.18</v>
      </c>
      <c r="L33" s="11">
        <v>1</v>
      </c>
      <c r="M33" s="12">
        <v>42445</v>
      </c>
      <c r="N33" s="12">
        <v>42628</v>
      </c>
      <c r="O33" s="4">
        <f>DATEDIF(M33,N33,"y")</f>
        <v>0</v>
      </c>
      <c r="P33" s="8"/>
    </row>
    <row r="34" spans="1:16" ht="30.75" customHeight="1">
      <c r="A34" s="4" t="s">
        <v>34</v>
      </c>
      <c r="B34" s="4" t="s">
        <v>17</v>
      </c>
      <c r="C34" s="4"/>
      <c r="D34" s="4" t="s">
        <v>107</v>
      </c>
      <c r="E34" s="4"/>
      <c r="F34" s="4"/>
      <c r="G34" s="4" t="s">
        <v>31</v>
      </c>
      <c r="H34" s="4" t="s">
        <v>83</v>
      </c>
      <c r="I34" s="4"/>
      <c r="J34" s="4">
        <v>1</v>
      </c>
      <c r="K34" s="5">
        <v>32000000</v>
      </c>
      <c r="L34" s="6">
        <v>4</v>
      </c>
      <c r="M34" s="7"/>
      <c r="N34" s="7"/>
      <c r="O34" s="4"/>
      <c r="P34" s="4" t="s">
        <v>108</v>
      </c>
    </row>
    <row r="35" spans="1:16" ht="51" customHeight="1">
      <c r="A35" s="4" t="s">
        <v>22</v>
      </c>
      <c r="B35" s="4" t="s">
        <v>109</v>
      </c>
      <c r="C35" s="4" t="s">
        <v>110</v>
      </c>
      <c r="D35" s="4" t="s">
        <v>111</v>
      </c>
      <c r="E35" s="4" t="s">
        <v>68</v>
      </c>
      <c r="F35" s="4"/>
      <c r="G35" s="4" t="s">
        <v>69</v>
      </c>
      <c r="H35" s="4" t="s">
        <v>61</v>
      </c>
      <c r="I35" s="4"/>
      <c r="J35" s="4">
        <v>1</v>
      </c>
      <c r="K35" s="5">
        <v>2772760</v>
      </c>
      <c r="L35" s="6">
        <v>2</v>
      </c>
      <c r="M35" s="16">
        <v>40909</v>
      </c>
      <c r="N35" s="7">
        <v>42735</v>
      </c>
      <c r="O35" s="4">
        <f t="shared" ref="O35:O38" si="1">DATEDIF(M35,N35,"y")</f>
        <v>4</v>
      </c>
      <c r="P35" s="4"/>
    </row>
    <row r="36" spans="1:16" ht="21" customHeight="1">
      <c r="A36" s="4" t="s">
        <v>22</v>
      </c>
      <c r="B36" s="4" t="s">
        <v>112</v>
      </c>
      <c r="C36" s="4" t="s">
        <v>113</v>
      </c>
      <c r="D36" s="4" t="s">
        <v>114</v>
      </c>
      <c r="E36" s="4" t="s">
        <v>115</v>
      </c>
      <c r="F36" s="4"/>
      <c r="G36" s="4" t="s">
        <v>20</v>
      </c>
      <c r="H36" s="4" t="s">
        <v>64</v>
      </c>
      <c r="I36" s="4"/>
      <c r="J36" s="4">
        <v>1</v>
      </c>
      <c r="K36" s="17">
        <v>30000000</v>
      </c>
      <c r="L36" s="6">
        <v>4</v>
      </c>
      <c r="M36" s="7">
        <v>42418</v>
      </c>
      <c r="N36" s="7">
        <v>44561</v>
      </c>
      <c r="O36" s="4">
        <f t="shared" si="1"/>
        <v>5</v>
      </c>
      <c r="P36" s="4"/>
    </row>
    <row r="37" spans="1:16" ht="19.5" customHeight="1">
      <c r="A37" s="4" t="s">
        <v>22</v>
      </c>
      <c r="B37" s="4" t="s">
        <v>112</v>
      </c>
      <c r="C37" s="4" t="s">
        <v>116</v>
      </c>
      <c r="D37" s="4" t="s">
        <v>117</v>
      </c>
      <c r="E37" s="4"/>
      <c r="F37" s="4"/>
      <c r="G37" s="4" t="s">
        <v>20</v>
      </c>
      <c r="H37" s="4" t="s">
        <v>83</v>
      </c>
      <c r="I37" s="4"/>
      <c r="J37" s="4">
        <v>1</v>
      </c>
      <c r="K37" s="17">
        <v>10300000</v>
      </c>
      <c r="L37" s="6">
        <v>3</v>
      </c>
      <c r="M37" s="7">
        <v>42457</v>
      </c>
      <c r="N37" s="7">
        <v>43876</v>
      </c>
      <c r="O37" s="4">
        <f t="shared" si="1"/>
        <v>3</v>
      </c>
      <c r="P37" s="4"/>
    </row>
    <row r="38" spans="1:16" ht="19.5" customHeight="1">
      <c r="A38" s="4" t="s">
        <v>22</v>
      </c>
      <c r="B38" s="4" t="s">
        <v>118</v>
      </c>
      <c r="C38" s="4" t="s">
        <v>119</v>
      </c>
      <c r="D38" s="4" t="s">
        <v>120</v>
      </c>
      <c r="E38" s="4" t="s">
        <v>121</v>
      </c>
      <c r="F38" s="4"/>
      <c r="G38" s="4" t="s">
        <v>20</v>
      </c>
      <c r="H38" s="4" t="s">
        <v>122</v>
      </c>
      <c r="I38" s="4"/>
      <c r="J38" s="4">
        <v>3</v>
      </c>
      <c r="K38" s="5">
        <v>3490000</v>
      </c>
      <c r="L38" s="6">
        <v>2</v>
      </c>
      <c r="M38" s="7">
        <v>42370</v>
      </c>
      <c r="N38" s="7">
        <v>44166</v>
      </c>
      <c r="O38" s="4">
        <f t="shared" si="1"/>
        <v>4</v>
      </c>
      <c r="P38" s="4"/>
    </row>
    <row r="39" spans="1:16" ht="19.5" customHeight="1">
      <c r="A39" s="4" t="s">
        <v>34</v>
      </c>
      <c r="B39" s="4" t="s">
        <v>17</v>
      </c>
      <c r="C39" s="4"/>
      <c r="D39" s="4" t="s">
        <v>123</v>
      </c>
      <c r="E39" s="4" t="s">
        <v>59</v>
      </c>
      <c r="F39" s="4"/>
      <c r="G39" s="4" t="s">
        <v>60</v>
      </c>
      <c r="H39" s="9" t="s">
        <v>61</v>
      </c>
      <c r="I39" s="9" t="s">
        <v>124</v>
      </c>
      <c r="J39" s="4">
        <v>1</v>
      </c>
      <c r="K39" s="10">
        <v>44863.743999999999</v>
      </c>
      <c r="L39" s="18">
        <v>1</v>
      </c>
      <c r="M39" s="13"/>
      <c r="N39" s="13"/>
      <c r="O39" s="4"/>
      <c r="P39" s="8"/>
    </row>
    <row r="40" spans="1:16" ht="19.5" customHeight="1">
      <c r="A40" s="4" t="s">
        <v>34</v>
      </c>
      <c r="B40" s="4" t="s">
        <v>118</v>
      </c>
      <c r="C40" s="4" t="s">
        <v>125</v>
      </c>
      <c r="D40" s="4" t="s">
        <v>126</v>
      </c>
      <c r="E40" s="4" t="s">
        <v>121</v>
      </c>
      <c r="F40" s="4"/>
      <c r="G40" s="4" t="s">
        <v>20</v>
      </c>
      <c r="H40" s="4" t="s">
        <v>127</v>
      </c>
      <c r="I40" s="4"/>
      <c r="J40" s="4">
        <v>3</v>
      </c>
      <c r="K40" s="5">
        <v>56960000</v>
      </c>
      <c r="L40" s="6">
        <v>4</v>
      </c>
      <c r="M40" s="7">
        <v>42370</v>
      </c>
      <c r="N40" s="7">
        <v>44166</v>
      </c>
      <c r="O40" s="4">
        <f t="shared" ref="O40:O43" si="2">DATEDIF(M40,N40,"y")</f>
        <v>4</v>
      </c>
      <c r="P40" s="4"/>
    </row>
    <row r="41" spans="1:16" ht="19.5" customHeight="1">
      <c r="A41" s="4" t="s">
        <v>34</v>
      </c>
      <c r="B41" s="4" t="s">
        <v>128</v>
      </c>
      <c r="C41" s="4"/>
      <c r="D41" s="4" t="s">
        <v>129</v>
      </c>
      <c r="E41" s="4"/>
      <c r="F41" s="4"/>
      <c r="G41" s="4" t="s">
        <v>31</v>
      </c>
      <c r="H41" s="9" t="s">
        <v>61</v>
      </c>
      <c r="I41" s="9" t="s">
        <v>62</v>
      </c>
      <c r="J41" s="4">
        <v>1</v>
      </c>
      <c r="K41" s="10">
        <v>683350</v>
      </c>
      <c r="L41" s="11">
        <v>1</v>
      </c>
      <c r="M41" s="12">
        <v>42445</v>
      </c>
      <c r="N41" s="12">
        <v>42537</v>
      </c>
      <c r="O41" s="4">
        <f t="shared" si="2"/>
        <v>0</v>
      </c>
      <c r="P41" s="8"/>
    </row>
    <row r="42" spans="1:16" ht="19.5" customHeight="1">
      <c r="A42" s="4" t="s">
        <v>34</v>
      </c>
      <c r="B42" s="4" t="s">
        <v>130</v>
      </c>
      <c r="C42" s="4" t="s">
        <v>131</v>
      </c>
      <c r="D42" s="4" t="s">
        <v>132</v>
      </c>
      <c r="E42" s="4" t="s">
        <v>133</v>
      </c>
      <c r="F42" s="4"/>
      <c r="G42" s="4" t="s">
        <v>20</v>
      </c>
      <c r="H42" s="4" t="s">
        <v>64</v>
      </c>
      <c r="I42" s="4"/>
      <c r="J42" s="4">
        <v>1</v>
      </c>
      <c r="K42" s="17"/>
      <c r="L42" s="6"/>
      <c r="M42" s="7">
        <v>42391</v>
      </c>
      <c r="N42" s="7">
        <v>42471</v>
      </c>
      <c r="O42" s="4">
        <f t="shared" si="2"/>
        <v>0</v>
      </c>
      <c r="P42" s="4" t="s">
        <v>134</v>
      </c>
    </row>
    <row r="43" spans="1:16" ht="19.5" customHeight="1">
      <c r="A43" s="4" t="s">
        <v>34</v>
      </c>
      <c r="B43" s="4" t="s">
        <v>135</v>
      </c>
      <c r="C43" s="4"/>
      <c r="D43" s="4" t="s">
        <v>136</v>
      </c>
      <c r="E43" s="8"/>
      <c r="F43" s="8"/>
      <c r="G43" s="8"/>
      <c r="H43" s="9" t="s">
        <v>61</v>
      </c>
      <c r="I43" s="9" t="s">
        <v>62</v>
      </c>
      <c r="J43" s="4">
        <v>1</v>
      </c>
      <c r="K43" s="5">
        <v>1134880</v>
      </c>
      <c r="L43" s="6">
        <v>2</v>
      </c>
      <c r="M43" s="12">
        <v>42566</v>
      </c>
      <c r="N43" s="12">
        <v>42720</v>
      </c>
      <c r="O43" s="4">
        <f t="shared" si="2"/>
        <v>0</v>
      </c>
      <c r="P43" s="8"/>
    </row>
    <row r="44" spans="1:16" ht="19.5" customHeight="1">
      <c r="A44" s="4" t="s">
        <v>34</v>
      </c>
      <c r="B44" s="4" t="s">
        <v>17</v>
      </c>
      <c r="C44" s="4"/>
      <c r="D44" s="4" t="s">
        <v>137</v>
      </c>
      <c r="E44" s="4" t="s">
        <v>59</v>
      </c>
      <c r="F44" s="4"/>
      <c r="G44" s="4" t="s">
        <v>60</v>
      </c>
      <c r="H44" s="9" t="s">
        <v>61</v>
      </c>
      <c r="I44" s="9" t="s">
        <v>138</v>
      </c>
      <c r="J44" s="4">
        <v>1</v>
      </c>
      <c r="K44" s="10">
        <v>26863.094000000001</v>
      </c>
      <c r="L44" s="18">
        <v>1</v>
      </c>
      <c r="M44" s="13"/>
      <c r="N44" s="13"/>
      <c r="O44" s="4"/>
      <c r="P44" s="8"/>
    </row>
    <row r="45" spans="1:16" ht="19.5" customHeight="1">
      <c r="A45" s="4" t="s">
        <v>34</v>
      </c>
      <c r="B45" s="4" t="s">
        <v>17</v>
      </c>
      <c r="C45" s="4"/>
      <c r="D45" s="4" t="s">
        <v>139</v>
      </c>
      <c r="E45" s="4" t="s">
        <v>59</v>
      </c>
      <c r="F45" s="4"/>
      <c r="G45" s="4" t="s">
        <v>60</v>
      </c>
      <c r="H45" s="9" t="s">
        <v>61</v>
      </c>
      <c r="I45" s="9" t="s">
        <v>138</v>
      </c>
      <c r="J45" s="4">
        <v>1</v>
      </c>
      <c r="K45" s="10">
        <v>26292.946550000001</v>
      </c>
      <c r="L45" s="18">
        <v>1</v>
      </c>
      <c r="M45" s="13"/>
      <c r="N45" s="13"/>
      <c r="O45" s="4"/>
      <c r="P45" s="8"/>
    </row>
    <row r="46" spans="1:16" ht="19.5" customHeight="1">
      <c r="A46" s="4" t="s">
        <v>34</v>
      </c>
      <c r="B46" s="4" t="s">
        <v>17</v>
      </c>
      <c r="C46" s="4" t="s">
        <v>76</v>
      </c>
      <c r="D46" s="4" t="s">
        <v>140</v>
      </c>
      <c r="E46" s="4"/>
      <c r="F46" s="4"/>
      <c r="G46" s="4" t="s">
        <v>31</v>
      </c>
      <c r="H46" s="9" t="s">
        <v>61</v>
      </c>
      <c r="I46" s="4" t="s">
        <v>88</v>
      </c>
      <c r="J46" s="4">
        <v>1</v>
      </c>
      <c r="K46" s="10">
        <v>1729583.9350000001</v>
      </c>
      <c r="L46" s="18">
        <v>2</v>
      </c>
      <c r="M46" s="16">
        <v>42005</v>
      </c>
      <c r="N46" s="16">
        <v>42522</v>
      </c>
      <c r="O46" s="4">
        <f t="shared" ref="O46:O56" si="3">DATEDIF(M46,N46,"y")</f>
        <v>1</v>
      </c>
      <c r="P46" s="8"/>
    </row>
    <row r="47" spans="1:16" ht="19.5" customHeight="1">
      <c r="A47" s="4" t="s">
        <v>34</v>
      </c>
      <c r="B47" s="4" t="s">
        <v>17</v>
      </c>
      <c r="C47" s="4" t="s">
        <v>76</v>
      </c>
      <c r="D47" s="4" t="s">
        <v>140</v>
      </c>
      <c r="E47" s="4"/>
      <c r="F47" s="4"/>
      <c r="G47" s="4" t="s">
        <v>31</v>
      </c>
      <c r="H47" s="9" t="s">
        <v>61</v>
      </c>
      <c r="I47" s="4" t="s">
        <v>88</v>
      </c>
      <c r="J47" s="4">
        <v>1</v>
      </c>
      <c r="K47" s="10"/>
      <c r="L47" s="18"/>
      <c r="M47" s="16">
        <v>42005</v>
      </c>
      <c r="N47" s="16">
        <v>42522</v>
      </c>
      <c r="O47" s="4">
        <f t="shared" si="3"/>
        <v>1</v>
      </c>
      <c r="P47" s="8"/>
    </row>
    <row r="48" spans="1:16" ht="21" customHeight="1">
      <c r="A48" s="4" t="s">
        <v>34</v>
      </c>
      <c r="B48" s="4" t="s">
        <v>17</v>
      </c>
      <c r="C48" s="4" t="s">
        <v>76</v>
      </c>
      <c r="D48" s="4" t="s">
        <v>141</v>
      </c>
      <c r="E48" s="4"/>
      <c r="F48" s="4"/>
      <c r="G48" s="4" t="s">
        <v>31</v>
      </c>
      <c r="H48" s="9" t="s">
        <v>61</v>
      </c>
      <c r="I48" s="4" t="s">
        <v>88</v>
      </c>
      <c r="J48" s="4">
        <v>1</v>
      </c>
      <c r="K48" s="10">
        <v>1826110.15</v>
      </c>
      <c r="L48" s="18">
        <v>2</v>
      </c>
      <c r="M48" s="16">
        <v>42005</v>
      </c>
      <c r="N48" s="16">
        <v>42522</v>
      </c>
      <c r="O48" s="4">
        <f t="shared" si="3"/>
        <v>1</v>
      </c>
      <c r="P48" s="4"/>
    </row>
    <row r="49" spans="1:16" ht="21" customHeight="1">
      <c r="A49" s="4" t="s">
        <v>34</v>
      </c>
      <c r="B49" s="4" t="s">
        <v>17</v>
      </c>
      <c r="C49" s="4" t="s">
        <v>76</v>
      </c>
      <c r="D49" s="4" t="s">
        <v>141</v>
      </c>
      <c r="E49" s="4"/>
      <c r="F49" s="4"/>
      <c r="G49" s="4" t="s">
        <v>31</v>
      </c>
      <c r="H49" s="9" t="s">
        <v>61</v>
      </c>
      <c r="I49" s="4" t="s">
        <v>88</v>
      </c>
      <c r="J49" s="4">
        <v>1</v>
      </c>
      <c r="K49" s="10"/>
      <c r="L49" s="18"/>
      <c r="M49" s="16">
        <v>42005</v>
      </c>
      <c r="N49" s="16">
        <v>42522</v>
      </c>
      <c r="O49" s="4">
        <f t="shared" si="3"/>
        <v>1</v>
      </c>
      <c r="P49" s="4"/>
    </row>
    <row r="50" spans="1:16" ht="21" customHeight="1">
      <c r="A50" s="4" t="s">
        <v>34</v>
      </c>
      <c r="B50" s="4" t="s">
        <v>17</v>
      </c>
      <c r="C50" s="4" t="s">
        <v>76</v>
      </c>
      <c r="D50" s="4" t="s">
        <v>142</v>
      </c>
      <c r="E50" s="4"/>
      <c r="F50" s="4"/>
      <c r="G50" s="4" t="s">
        <v>31</v>
      </c>
      <c r="H50" s="9" t="s">
        <v>61</v>
      </c>
      <c r="I50" s="4" t="s">
        <v>88</v>
      </c>
      <c r="J50" s="4">
        <v>1</v>
      </c>
      <c r="K50" s="10">
        <v>2162500</v>
      </c>
      <c r="L50" s="18">
        <v>2</v>
      </c>
      <c r="M50" s="16">
        <v>42005</v>
      </c>
      <c r="N50" s="16">
        <v>42522</v>
      </c>
      <c r="O50" s="4">
        <f t="shared" si="3"/>
        <v>1</v>
      </c>
      <c r="P50" s="4"/>
    </row>
    <row r="51" spans="1:16" ht="21" customHeight="1">
      <c r="A51" s="4" t="s">
        <v>34</v>
      </c>
      <c r="B51" s="4" t="s">
        <v>17</v>
      </c>
      <c r="C51" s="4" t="s">
        <v>76</v>
      </c>
      <c r="D51" s="4" t="s">
        <v>142</v>
      </c>
      <c r="E51" s="4"/>
      <c r="F51" s="4"/>
      <c r="G51" s="4" t="s">
        <v>31</v>
      </c>
      <c r="H51" s="9" t="s">
        <v>61</v>
      </c>
      <c r="I51" s="4" t="s">
        <v>88</v>
      </c>
      <c r="J51" s="4">
        <v>1</v>
      </c>
      <c r="K51" s="10"/>
      <c r="L51" s="18"/>
      <c r="M51" s="16">
        <v>42005</v>
      </c>
      <c r="N51" s="16">
        <v>42522</v>
      </c>
      <c r="O51" s="4">
        <f t="shared" si="3"/>
        <v>1</v>
      </c>
      <c r="P51" s="4"/>
    </row>
    <row r="52" spans="1:16" ht="21" customHeight="1">
      <c r="A52" s="4" t="s">
        <v>34</v>
      </c>
      <c r="B52" s="4" t="s">
        <v>17</v>
      </c>
      <c r="C52" s="4" t="s">
        <v>76</v>
      </c>
      <c r="D52" s="4" t="s">
        <v>143</v>
      </c>
      <c r="E52" s="4"/>
      <c r="F52" s="4"/>
      <c r="G52" s="4" t="s">
        <v>31</v>
      </c>
      <c r="H52" s="9" t="s">
        <v>61</v>
      </c>
      <c r="I52" s="9" t="s">
        <v>62</v>
      </c>
      <c r="J52" s="4">
        <v>1</v>
      </c>
      <c r="K52" s="10">
        <v>863538.15</v>
      </c>
      <c r="L52" s="18">
        <v>1</v>
      </c>
      <c r="M52" s="16">
        <v>42005</v>
      </c>
      <c r="N52" s="16">
        <v>42522</v>
      </c>
      <c r="O52" s="4">
        <f t="shared" si="3"/>
        <v>1</v>
      </c>
      <c r="P52" s="4"/>
    </row>
    <row r="53" spans="1:16" ht="21" customHeight="1">
      <c r="A53" s="4" t="s">
        <v>34</v>
      </c>
      <c r="B53" s="4" t="s">
        <v>17</v>
      </c>
      <c r="C53" s="4" t="s">
        <v>76</v>
      </c>
      <c r="D53" s="4" t="s">
        <v>143</v>
      </c>
      <c r="E53" s="4"/>
      <c r="F53" s="4"/>
      <c r="G53" s="4" t="s">
        <v>31</v>
      </c>
      <c r="H53" s="9" t="s">
        <v>61</v>
      </c>
      <c r="I53" s="9" t="s">
        <v>62</v>
      </c>
      <c r="J53" s="4">
        <v>1</v>
      </c>
      <c r="K53" s="10"/>
      <c r="L53" s="18"/>
      <c r="M53" s="16">
        <v>42005</v>
      </c>
      <c r="N53" s="16">
        <v>42522</v>
      </c>
      <c r="O53" s="4">
        <f t="shared" si="3"/>
        <v>1</v>
      </c>
      <c r="P53" s="4"/>
    </row>
    <row r="54" spans="1:16" ht="21" customHeight="1">
      <c r="A54" s="4" t="s">
        <v>34</v>
      </c>
      <c r="B54" s="4" t="s">
        <v>17</v>
      </c>
      <c r="C54" s="4" t="s">
        <v>76</v>
      </c>
      <c r="D54" s="4" t="s">
        <v>144</v>
      </c>
      <c r="E54" s="4"/>
      <c r="F54" s="4"/>
      <c r="G54" s="4" t="s">
        <v>31</v>
      </c>
      <c r="H54" s="9" t="s">
        <v>61</v>
      </c>
      <c r="I54" s="9" t="s">
        <v>103</v>
      </c>
      <c r="J54" s="4">
        <v>1</v>
      </c>
      <c r="K54" s="10">
        <v>2592763.11</v>
      </c>
      <c r="L54" s="18">
        <v>2</v>
      </c>
      <c r="M54" s="16">
        <v>41671</v>
      </c>
      <c r="N54" s="16">
        <v>42522</v>
      </c>
      <c r="O54" s="4">
        <f t="shared" si="3"/>
        <v>2</v>
      </c>
      <c r="P54" s="4"/>
    </row>
    <row r="55" spans="1:16" ht="21" customHeight="1">
      <c r="A55" s="4" t="s">
        <v>34</v>
      </c>
      <c r="B55" s="4" t="s">
        <v>17</v>
      </c>
      <c r="C55" s="4" t="s">
        <v>76</v>
      </c>
      <c r="D55" s="4" t="s">
        <v>144</v>
      </c>
      <c r="E55" s="4"/>
      <c r="F55" s="4"/>
      <c r="G55" s="4" t="s">
        <v>31</v>
      </c>
      <c r="H55" s="9" t="s">
        <v>61</v>
      </c>
      <c r="I55" s="9" t="s">
        <v>103</v>
      </c>
      <c r="J55" s="4">
        <v>1</v>
      </c>
      <c r="K55" s="10"/>
      <c r="L55" s="18"/>
      <c r="M55" s="16">
        <v>41671</v>
      </c>
      <c r="N55" s="16">
        <v>42522</v>
      </c>
      <c r="O55" s="4">
        <f t="shared" si="3"/>
        <v>2</v>
      </c>
      <c r="P55" s="4"/>
    </row>
    <row r="56" spans="1:16" ht="40.5" customHeight="1">
      <c r="A56" s="4" t="s">
        <v>16</v>
      </c>
      <c r="B56" s="4" t="s">
        <v>17</v>
      </c>
      <c r="C56" s="4"/>
      <c r="D56" s="4" t="s">
        <v>145</v>
      </c>
      <c r="E56" s="4" t="s">
        <v>146</v>
      </c>
      <c r="F56" s="4"/>
      <c r="G56" s="4" t="s">
        <v>31</v>
      </c>
      <c r="H56" s="9" t="s">
        <v>147</v>
      </c>
      <c r="I56" s="9"/>
      <c r="J56" s="4">
        <v>2</v>
      </c>
      <c r="K56" s="10">
        <v>46000</v>
      </c>
      <c r="L56" s="18">
        <v>1</v>
      </c>
      <c r="M56" s="16">
        <v>41275</v>
      </c>
      <c r="N56" s="16">
        <v>42339</v>
      </c>
      <c r="O56" s="4">
        <f t="shared" si="3"/>
        <v>2</v>
      </c>
      <c r="P56" s="4" t="s">
        <v>148</v>
      </c>
    </row>
    <row r="57" spans="1:16" ht="60.75" customHeight="1">
      <c r="A57" s="4" t="s">
        <v>22</v>
      </c>
      <c r="B57" s="4" t="s">
        <v>17</v>
      </c>
      <c r="C57" s="4"/>
      <c r="D57" s="4" t="s">
        <v>149</v>
      </c>
      <c r="E57" s="4" t="s">
        <v>68</v>
      </c>
      <c r="F57" s="4"/>
      <c r="G57" s="4" t="s">
        <v>20</v>
      </c>
      <c r="H57" s="9" t="s">
        <v>61</v>
      </c>
      <c r="I57" s="9"/>
      <c r="J57" s="4">
        <v>1</v>
      </c>
      <c r="K57" s="10">
        <v>300000</v>
      </c>
      <c r="L57" s="18">
        <v>1</v>
      </c>
      <c r="M57" s="16">
        <v>41275</v>
      </c>
      <c r="N57" s="16"/>
      <c r="O57" s="4"/>
      <c r="P57" s="4" t="s">
        <v>150</v>
      </c>
    </row>
    <row r="58" spans="1:16" ht="132" customHeight="1">
      <c r="A58" s="4" t="s">
        <v>34</v>
      </c>
      <c r="B58" s="4" t="s">
        <v>17</v>
      </c>
      <c r="C58" s="4"/>
      <c r="D58" s="4" t="s">
        <v>151</v>
      </c>
      <c r="E58" s="4" t="s">
        <v>68</v>
      </c>
      <c r="F58" s="4"/>
      <c r="G58" s="4" t="s">
        <v>20</v>
      </c>
      <c r="H58" s="9" t="s">
        <v>83</v>
      </c>
      <c r="I58" s="9"/>
      <c r="J58" s="4">
        <v>1</v>
      </c>
      <c r="K58" s="10">
        <v>400000</v>
      </c>
      <c r="L58" s="18">
        <v>1</v>
      </c>
      <c r="M58" s="16">
        <v>41275</v>
      </c>
      <c r="N58" s="16"/>
      <c r="O58" s="4"/>
      <c r="P58" s="4" t="s">
        <v>152</v>
      </c>
    </row>
    <row r="59" spans="1:16" ht="21" customHeight="1">
      <c r="A59" s="4" t="s">
        <v>16</v>
      </c>
      <c r="B59" s="4" t="s">
        <v>17</v>
      </c>
      <c r="C59" s="4"/>
      <c r="D59" s="4" t="s">
        <v>153</v>
      </c>
      <c r="E59" s="4" t="s">
        <v>68</v>
      </c>
      <c r="F59" s="4"/>
      <c r="G59" s="4" t="s">
        <v>31</v>
      </c>
      <c r="H59" s="9" t="s">
        <v>83</v>
      </c>
      <c r="I59" s="9"/>
      <c r="J59" s="4">
        <v>1</v>
      </c>
      <c r="K59" s="10">
        <v>200000</v>
      </c>
      <c r="L59" s="18">
        <v>1</v>
      </c>
      <c r="M59" s="16">
        <v>41275</v>
      </c>
      <c r="N59" s="16"/>
      <c r="O59" s="4"/>
      <c r="P59" s="4" t="s">
        <v>154</v>
      </c>
    </row>
    <row r="60" spans="1:16" ht="40.5" customHeight="1">
      <c r="A60" s="4" t="s">
        <v>34</v>
      </c>
      <c r="B60" s="4" t="s">
        <v>17</v>
      </c>
      <c r="C60" s="4"/>
      <c r="D60" s="4" t="s">
        <v>155</v>
      </c>
      <c r="E60" s="4" t="s">
        <v>68</v>
      </c>
      <c r="F60" s="4"/>
      <c r="G60" s="4" t="s">
        <v>31</v>
      </c>
      <c r="H60" s="9" t="s">
        <v>83</v>
      </c>
      <c r="I60" s="9"/>
      <c r="J60" s="4">
        <v>1</v>
      </c>
      <c r="K60" s="10">
        <v>300000</v>
      </c>
      <c r="L60" s="18">
        <v>1</v>
      </c>
      <c r="M60" s="16">
        <v>41275</v>
      </c>
      <c r="N60" s="16"/>
      <c r="O60" s="4"/>
      <c r="P60" s="4" t="s">
        <v>156</v>
      </c>
    </row>
    <row r="61" spans="1:16" ht="51" customHeight="1">
      <c r="A61" s="4" t="s">
        <v>22</v>
      </c>
      <c r="B61" s="4" t="s">
        <v>17</v>
      </c>
      <c r="C61" s="4"/>
      <c r="D61" s="4" t="s">
        <v>157</v>
      </c>
      <c r="E61" s="4" t="s">
        <v>71</v>
      </c>
      <c r="F61" s="4"/>
      <c r="G61" s="4" t="s">
        <v>20</v>
      </c>
      <c r="H61" s="9" t="s">
        <v>83</v>
      </c>
      <c r="I61" s="9"/>
      <c r="J61" s="4">
        <v>1</v>
      </c>
      <c r="K61" s="10">
        <v>600000</v>
      </c>
      <c r="L61" s="18">
        <v>1</v>
      </c>
      <c r="M61" s="16">
        <v>41275</v>
      </c>
      <c r="N61" s="16">
        <v>42522</v>
      </c>
      <c r="O61" s="4">
        <f t="shared" ref="O61:O71" si="4">DATEDIF(M61,N61,"y")</f>
        <v>3</v>
      </c>
      <c r="P61" s="4" t="s">
        <v>158</v>
      </c>
    </row>
    <row r="62" spans="1:16" ht="130.5" customHeight="1">
      <c r="A62" s="4" t="s">
        <v>22</v>
      </c>
      <c r="B62" s="4" t="s">
        <v>17</v>
      </c>
      <c r="C62" s="4"/>
      <c r="D62" s="4" t="s">
        <v>159</v>
      </c>
      <c r="E62" s="4" t="s">
        <v>71</v>
      </c>
      <c r="F62" s="4"/>
      <c r="G62" s="4" t="s">
        <v>20</v>
      </c>
      <c r="H62" s="9" t="s">
        <v>83</v>
      </c>
      <c r="I62" s="9"/>
      <c r="J62" s="4">
        <v>1</v>
      </c>
      <c r="K62" s="10">
        <v>786000</v>
      </c>
      <c r="L62" s="18">
        <v>1</v>
      </c>
      <c r="M62" s="16">
        <v>41275</v>
      </c>
      <c r="N62" s="16">
        <v>42522</v>
      </c>
      <c r="O62" s="4">
        <f t="shared" si="4"/>
        <v>3</v>
      </c>
      <c r="P62" s="4" t="s">
        <v>160</v>
      </c>
    </row>
    <row r="63" spans="1:16" ht="114" customHeight="1">
      <c r="A63" s="4" t="s">
        <v>22</v>
      </c>
      <c r="B63" s="4" t="s">
        <v>17</v>
      </c>
      <c r="C63" s="4"/>
      <c r="D63" s="4" t="s">
        <v>161</v>
      </c>
      <c r="E63" s="4" t="s">
        <v>146</v>
      </c>
      <c r="F63" s="4"/>
      <c r="G63" s="4" t="s">
        <v>60</v>
      </c>
      <c r="H63" s="9" t="s">
        <v>83</v>
      </c>
      <c r="I63" s="4" t="s">
        <v>162</v>
      </c>
      <c r="J63" s="4">
        <v>1</v>
      </c>
      <c r="K63" s="10">
        <v>2282197</v>
      </c>
      <c r="L63" s="18">
        <v>2</v>
      </c>
      <c r="M63" s="16">
        <v>40909</v>
      </c>
      <c r="N63" s="16">
        <v>42339</v>
      </c>
      <c r="O63" s="4">
        <f t="shared" si="4"/>
        <v>3</v>
      </c>
      <c r="P63" s="4" t="s">
        <v>163</v>
      </c>
    </row>
    <row r="64" spans="1:16" ht="31.5" customHeight="1">
      <c r="A64" s="4" t="s">
        <v>22</v>
      </c>
      <c r="B64" s="4" t="s">
        <v>17</v>
      </c>
      <c r="C64" s="4"/>
      <c r="D64" s="4" t="s">
        <v>164</v>
      </c>
      <c r="E64" s="4" t="s">
        <v>165</v>
      </c>
      <c r="F64" s="4"/>
      <c r="G64" s="4" t="s">
        <v>20</v>
      </c>
      <c r="H64" s="9" t="s">
        <v>83</v>
      </c>
      <c r="I64" s="9"/>
      <c r="J64" s="4">
        <v>1</v>
      </c>
      <c r="K64" s="10">
        <v>3900000</v>
      </c>
      <c r="L64" s="18">
        <v>1</v>
      </c>
      <c r="M64" s="16">
        <v>41275</v>
      </c>
      <c r="N64" s="16">
        <v>42705</v>
      </c>
      <c r="O64" s="4">
        <f t="shared" si="4"/>
        <v>3</v>
      </c>
      <c r="P64" s="4" t="s">
        <v>166</v>
      </c>
    </row>
    <row r="65" spans="1:16" ht="30.75" customHeight="1">
      <c r="A65" s="4" t="s">
        <v>22</v>
      </c>
      <c r="B65" s="4" t="s">
        <v>17</v>
      </c>
      <c r="C65" s="4"/>
      <c r="D65" s="4" t="s">
        <v>167</v>
      </c>
      <c r="E65" s="4" t="s">
        <v>165</v>
      </c>
      <c r="F65" s="4"/>
      <c r="G65" s="4" t="s">
        <v>20</v>
      </c>
      <c r="H65" s="9" t="s">
        <v>83</v>
      </c>
      <c r="I65" s="9"/>
      <c r="J65" s="4">
        <v>1</v>
      </c>
      <c r="K65" s="10">
        <v>200000</v>
      </c>
      <c r="L65" s="18">
        <v>1</v>
      </c>
      <c r="M65" s="16">
        <v>42005</v>
      </c>
      <c r="N65" s="16">
        <v>42339</v>
      </c>
      <c r="O65" s="4">
        <f t="shared" si="4"/>
        <v>0</v>
      </c>
      <c r="P65" s="4" t="s">
        <v>168</v>
      </c>
    </row>
    <row r="66" spans="1:16" ht="30.75" customHeight="1">
      <c r="A66" s="4" t="s">
        <v>22</v>
      </c>
      <c r="B66" s="4" t="s">
        <v>17</v>
      </c>
      <c r="C66" s="4"/>
      <c r="D66" s="4" t="s">
        <v>169</v>
      </c>
      <c r="E66" s="4" t="s">
        <v>146</v>
      </c>
      <c r="F66" s="4"/>
      <c r="G66" s="4" t="s">
        <v>20</v>
      </c>
      <c r="H66" s="9" t="s">
        <v>83</v>
      </c>
      <c r="I66" s="9"/>
      <c r="J66" s="4">
        <v>1</v>
      </c>
      <c r="K66" s="10">
        <v>283088</v>
      </c>
      <c r="L66" s="18">
        <v>1</v>
      </c>
      <c r="M66" s="16">
        <v>40179</v>
      </c>
      <c r="N66" s="16">
        <v>42339</v>
      </c>
      <c r="O66" s="4">
        <f t="shared" si="4"/>
        <v>5</v>
      </c>
      <c r="P66" s="4" t="s">
        <v>170</v>
      </c>
    </row>
    <row r="67" spans="1:16" ht="40.5" customHeight="1">
      <c r="A67" s="4" t="s">
        <v>22</v>
      </c>
      <c r="B67" s="4" t="s">
        <v>17</v>
      </c>
      <c r="C67" s="4"/>
      <c r="D67" s="4" t="s">
        <v>171</v>
      </c>
      <c r="E67" s="4" t="s">
        <v>146</v>
      </c>
      <c r="F67" s="4"/>
      <c r="G67" s="4" t="s">
        <v>20</v>
      </c>
      <c r="H67" s="9" t="s">
        <v>83</v>
      </c>
      <c r="I67" s="9"/>
      <c r="J67" s="4">
        <v>1</v>
      </c>
      <c r="K67" s="10">
        <v>449807</v>
      </c>
      <c r="L67" s="18">
        <v>1</v>
      </c>
      <c r="M67" s="16">
        <v>40179</v>
      </c>
      <c r="N67" s="16">
        <v>42339</v>
      </c>
      <c r="O67" s="4">
        <f t="shared" si="4"/>
        <v>5</v>
      </c>
      <c r="P67" s="4" t="s">
        <v>172</v>
      </c>
    </row>
    <row r="68" spans="1:16" ht="40.5" customHeight="1">
      <c r="A68" s="4" t="s">
        <v>22</v>
      </c>
      <c r="B68" s="4" t="s">
        <v>17</v>
      </c>
      <c r="C68" s="4"/>
      <c r="D68" s="4" t="s">
        <v>173</v>
      </c>
      <c r="E68" s="4" t="s">
        <v>146</v>
      </c>
      <c r="F68" s="4"/>
      <c r="G68" s="4" t="s">
        <v>20</v>
      </c>
      <c r="H68" s="9" t="s">
        <v>83</v>
      </c>
      <c r="I68" s="9"/>
      <c r="J68" s="4">
        <v>1</v>
      </c>
      <c r="K68" s="10">
        <v>50000</v>
      </c>
      <c r="L68" s="18">
        <v>1</v>
      </c>
      <c r="M68" s="16">
        <v>41640</v>
      </c>
      <c r="N68" s="16">
        <v>42339</v>
      </c>
      <c r="O68" s="4">
        <f t="shared" si="4"/>
        <v>1</v>
      </c>
      <c r="P68" s="4" t="s">
        <v>174</v>
      </c>
    </row>
    <row r="69" spans="1:16" ht="30.75" customHeight="1">
      <c r="A69" s="4" t="s">
        <v>22</v>
      </c>
      <c r="B69" s="4" t="s">
        <v>17</v>
      </c>
      <c r="C69" s="4"/>
      <c r="D69" s="4" t="s">
        <v>175</v>
      </c>
      <c r="E69" s="4" t="s">
        <v>146</v>
      </c>
      <c r="F69" s="4"/>
      <c r="G69" s="4" t="s">
        <v>20</v>
      </c>
      <c r="H69" s="9" t="s">
        <v>83</v>
      </c>
      <c r="I69" s="9"/>
      <c r="J69" s="4">
        <v>1</v>
      </c>
      <c r="K69" s="10">
        <v>50000</v>
      </c>
      <c r="L69" s="18">
        <v>1</v>
      </c>
      <c r="M69" s="16">
        <v>42005</v>
      </c>
      <c r="N69" s="16">
        <v>42705</v>
      </c>
      <c r="O69" s="4">
        <f t="shared" si="4"/>
        <v>1</v>
      </c>
      <c r="P69" s="4" t="s">
        <v>176</v>
      </c>
    </row>
    <row r="70" spans="1:16" ht="30.75" customHeight="1">
      <c r="A70" s="4" t="s">
        <v>22</v>
      </c>
      <c r="B70" s="4" t="s">
        <v>17</v>
      </c>
      <c r="C70" s="4"/>
      <c r="D70" s="4" t="s">
        <v>177</v>
      </c>
      <c r="E70" s="4" t="s">
        <v>146</v>
      </c>
      <c r="F70" s="4"/>
      <c r="G70" s="4" t="s">
        <v>20</v>
      </c>
      <c r="H70" s="9" t="s">
        <v>83</v>
      </c>
      <c r="I70" s="9"/>
      <c r="J70" s="4">
        <v>1</v>
      </c>
      <c r="K70" s="10">
        <v>50000</v>
      </c>
      <c r="L70" s="18">
        <v>1</v>
      </c>
      <c r="M70" s="16">
        <v>41640</v>
      </c>
      <c r="N70" s="16">
        <v>41974</v>
      </c>
      <c r="O70" s="4">
        <f t="shared" si="4"/>
        <v>0</v>
      </c>
      <c r="P70" s="4" t="s">
        <v>178</v>
      </c>
    </row>
    <row r="71" spans="1:16" ht="70.5" customHeight="1">
      <c r="A71" s="4" t="s">
        <v>16</v>
      </c>
      <c r="B71" s="4" t="s">
        <v>17</v>
      </c>
      <c r="C71" s="4"/>
      <c r="D71" s="4" t="s">
        <v>179</v>
      </c>
      <c r="E71" s="4" t="s">
        <v>146</v>
      </c>
      <c r="F71" s="4"/>
      <c r="G71" s="4" t="s">
        <v>31</v>
      </c>
      <c r="H71" s="9" t="s">
        <v>83</v>
      </c>
      <c r="I71" s="9"/>
      <c r="J71" s="4">
        <v>1</v>
      </c>
      <c r="K71" s="10">
        <v>535802</v>
      </c>
      <c r="L71" s="18">
        <v>1</v>
      </c>
      <c r="M71" s="16">
        <v>40179</v>
      </c>
      <c r="N71" s="16">
        <v>42339</v>
      </c>
      <c r="O71" s="4">
        <f t="shared" si="4"/>
        <v>5</v>
      </c>
      <c r="P71" s="4" t="s">
        <v>180</v>
      </c>
    </row>
    <row r="72" spans="1:16" ht="30.75" customHeight="1">
      <c r="A72" s="4" t="s">
        <v>16</v>
      </c>
      <c r="B72" s="4" t="s">
        <v>17</v>
      </c>
      <c r="C72" s="4"/>
      <c r="D72" s="4" t="s">
        <v>181</v>
      </c>
      <c r="E72" s="4" t="s">
        <v>68</v>
      </c>
      <c r="F72" s="4"/>
      <c r="G72" s="4" t="s">
        <v>31</v>
      </c>
      <c r="H72" s="9" t="s">
        <v>83</v>
      </c>
      <c r="I72" s="9"/>
      <c r="J72" s="4">
        <v>1</v>
      </c>
      <c r="K72" s="10">
        <v>855000</v>
      </c>
      <c r="L72" s="18">
        <v>1</v>
      </c>
      <c r="M72" s="16"/>
      <c r="N72" s="16"/>
      <c r="O72" s="4"/>
      <c r="P72" s="4" t="s">
        <v>182</v>
      </c>
    </row>
    <row r="73" spans="1:16" ht="30.75" customHeight="1">
      <c r="A73" s="4" t="s">
        <v>34</v>
      </c>
      <c r="B73" s="4" t="s">
        <v>17</v>
      </c>
      <c r="C73" s="4"/>
      <c r="D73" s="4" t="s">
        <v>183</v>
      </c>
      <c r="E73" s="4" t="s">
        <v>68</v>
      </c>
      <c r="F73" s="4"/>
      <c r="G73" s="4" t="s">
        <v>31</v>
      </c>
      <c r="H73" s="9" t="s">
        <v>83</v>
      </c>
      <c r="I73" s="9"/>
      <c r="J73" s="4">
        <v>1</v>
      </c>
      <c r="K73" s="10">
        <v>285000</v>
      </c>
      <c r="L73" s="18">
        <v>1</v>
      </c>
      <c r="M73" s="16">
        <v>41275</v>
      </c>
      <c r="N73" s="16"/>
      <c r="O73" s="4"/>
      <c r="P73" s="4" t="s">
        <v>184</v>
      </c>
    </row>
    <row r="74" spans="1:16" ht="30.75" customHeight="1">
      <c r="A74" s="4" t="s">
        <v>22</v>
      </c>
      <c r="B74" s="4" t="s">
        <v>17</v>
      </c>
      <c r="C74" s="4"/>
      <c r="D74" s="4" t="s">
        <v>185</v>
      </c>
      <c r="E74" s="4" t="s">
        <v>68</v>
      </c>
      <c r="F74" s="4"/>
      <c r="G74" s="4" t="s">
        <v>20</v>
      </c>
      <c r="H74" s="9" t="s">
        <v>83</v>
      </c>
      <c r="I74" s="9"/>
      <c r="J74" s="4">
        <v>1</v>
      </c>
      <c r="K74" s="10">
        <v>870000</v>
      </c>
      <c r="L74" s="18">
        <v>1</v>
      </c>
      <c r="M74" s="16">
        <v>41275</v>
      </c>
      <c r="N74" s="16"/>
      <c r="O74" s="4"/>
      <c r="P74" s="4" t="s">
        <v>186</v>
      </c>
    </row>
    <row r="75" spans="1:16" ht="51" customHeight="1">
      <c r="A75" s="4" t="s">
        <v>16</v>
      </c>
      <c r="B75" s="4" t="s">
        <v>17</v>
      </c>
      <c r="C75" s="4"/>
      <c r="D75" s="4" t="s">
        <v>187</v>
      </c>
      <c r="E75" s="4" t="s">
        <v>146</v>
      </c>
      <c r="F75" s="4"/>
      <c r="G75" s="4" t="s">
        <v>20</v>
      </c>
      <c r="H75" s="9" t="s">
        <v>83</v>
      </c>
      <c r="I75" s="4" t="s">
        <v>162</v>
      </c>
      <c r="J75" s="4">
        <v>1</v>
      </c>
      <c r="K75" s="10">
        <v>24879</v>
      </c>
      <c r="L75" s="18">
        <v>1</v>
      </c>
      <c r="M75" s="16">
        <v>40909</v>
      </c>
      <c r="N75" s="16">
        <v>42339</v>
      </c>
      <c r="O75" s="4">
        <f t="shared" ref="O75:O77" si="5">DATEDIF(M75,N75,"y")</f>
        <v>3</v>
      </c>
      <c r="P75" s="4" t="s">
        <v>188</v>
      </c>
    </row>
    <row r="76" spans="1:16" ht="30.75" customHeight="1">
      <c r="A76" s="4" t="s">
        <v>22</v>
      </c>
      <c r="B76" s="4" t="s">
        <v>17</v>
      </c>
      <c r="C76" s="4"/>
      <c r="D76" s="4" t="s">
        <v>189</v>
      </c>
      <c r="E76" s="4" t="s">
        <v>190</v>
      </c>
      <c r="F76" s="4"/>
      <c r="G76" s="4" t="s">
        <v>20</v>
      </c>
      <c r="H76" s="9" t="s">
        <v>83</v>
      </c>
      <c r="I76" s="9"/>
      <c r="J76" s="4">
        <v>1</v>
      </c>
      <c r="K76" s="10">
        <v>3000000</v>
      </c>
      <c r="L76" s="18">
        <v>2</v>
      </c>
      <c r="M76" s="16">
        <v>40909</v>
      </c>
      <c r="N76" s="16">
        <v>42705</v>
      </c>
      <c r="O76" s="4">
        <f t="shared" si="5"/>
        <v>4</v>
      </c>
      <c r="P76" s="4" t="s">
        <v>191</v>
      </c>
    </row>
    <row r="77" spans="1:16" ht="105" customHeight="1">
      <c r="A77" s="4" t="s">
        <v>22</v>
      </c>
      <c r="B77" s="4" t="s">
        <v>17</v>
      </c>
      <c r="C77" s="4"/>
      <c r="D77" s="4" t="s">
        <v>192</v>
      </c>
      <c r="E77" s="4" t="s">
        <v>71</v>
      </c>
      <c r="F77" s="4"/>
      <c r="G77" s="4" t="s">
        <v>20</v>
      </c>
      <c r="H77" s="9" t="s">
        <v>83</v>
      </c>
      <c r="I77" s="9"/>
      <c r="J77" s="4">
        <v>1</v>
      </c>
      <c r="K77" s="10">
        <v>132000</v>
      </c>
      <c r="L77" s="18">
        <v>1</v>
      </c>
      <c r="M77" s="16">
        <v>41275</v>
      </c>
      <c r="N77" s="16">
        <v>42705</v>
      </c>
      <c r="O77" s="4">
        <f t="shared" si="5"/>
        <v>3</v>
      </c>
      <c r="P77" s="4" t="s">
        <v>193</v>
      </c>
    </row>
    <row r="78" spans="1:16" ht="30.75" customHeight="1">
      <c r="A78" s="4" t="s">
        <v>34</v>
      </c>
      <c r="B78" s="4" t="s">
        <v>17</v>
      </c>
      <c r="C78" s="4"/>
      <c r="D78" s="4" t="s">
        <v>194</v>
      </c>
      <c r="E78" s="4" t="s">
        <v>68</v>
      </c>
      <c r="F78" s="4"/>
      <c r="G78" s="4"/>
      <c r="H78" s="9" t="s">
        <v>83</v>
      </c>
      <c r="I78" s="9"/>
      <c r="J78" s="4">
        <v>1</v>
      </c>
      <c r="K78" s="10">
        <v>300000</v>
      </c>
      <c r="L78" s="18">
        <v>1</v>
      </c>
      <c r="M78" s="16">
        <v>41275</v>
      </c>
      <c r="N78" s="16"/>
      <c r="O78" s="4"/>
      <c r="P78" s="4" t="s">
        <v>195</v>
      </c>
    </row>
    <row r="79" spans="1:16" ht="21" customHeight="1">
      <c r="A79" s="4" t="s">
        <v>22</v>
      </c>
      <c r="B79" s="4" t="s">
        <v>17</v>
      </c>
      <c r="C79" s="4"/>
      <c r="D79" s="4" t="s">
        <v>196</v>
      </c>
      <c r="E79" s="4" t="s">
        <v>190</v>
      </c>
      <c r="F79" s="4"/>
      <c r="G79" s="19" t="s">
        <v>99</v>
      </c>
      <c r="H79" s="9" t="s">
        <v>83</v>
      </c>
      <c r="I79" s="9"/>
      <c r="J79" s="4">
        <v>1</v>
      </c>
      <c r="K79" s="10">
        <v>650000</v>
      </c>
      <c r="L79" s="18">
        <v>1</v>
      </c>
      <c r="M79" s="16">
        <v>41640</v>
      </c>
      <c r="N79" s="16">
        <v>42705</v>
      </c>
      <c r="O79" s="4">
        <f t="shared" ref="O79:O86" si="6">DATEDIF(M79,N79,"y")</f>
        <v>2</v>
      </c>
      <c r="P79" s="4" t="s">
        <v>197</v>
      </c>
    </row>
    <row r="80" spans="1:16" ht="36" customHeight="1">
      <c r="A80" s="4" t="s">
        <v>22</v>
      </c>
      <c r="B80" s="4" t="s">
        <v>17</v>
      </c>
      <c r="C80" s="4"/>
      <c r="D80" s="4" t="s">
        <v>198</v>
      </c>
      <c r="E80" s="4" t="s">
        <v>190</v>
      </c>
      <c r="F80" s="4"/>
      <c r="G80" s="4" t="s">
        <v>20</v>
      </c>
      <c r="H80" s="9" t="s">
        <v>83</v>
      </c>
      <c r="I80" s="9"/>
      <c r="J80" s="4">
        <v>1</v>
      </c>
      <c r="K80" s="10">
        <v>1750000</v>
      </c>
      <c r="L80" s="18">
        <v>2</v>
      </c>
      <c r="M80" s="16">
        <v>41640</v>
      </c>
      <c r="N80" s="16">
        <v>42705</v>
      </c>
      <c r="O80" s="4">
        <f t="shared" si="6"/>
        <v>2</v>
      </c>
      <c r="P80" s="20" t="s">
        <v>199</v>
      </c>
    </row>
    <row r="81" spans="1:16" ht="60.75" customHeight="1">
      <c r="A81" s="4" t="s">
        <v>22</v>
      </c>
      <c r="B81" s="4" t="s">
        <v>17</v>
      </c>
      <c r="C81" s="4"/>
      <c r="D81" s="4" t="s">
        <v>200</v>
      </c>
      <c r="E81" s="4" t="s">
        <v>146</v>
      </c>
      <c r="F81" s="4"/>
      <c r="G81" s="4" t="s">
        <v>20</v>
      </c>
      <c r="H81" s="9" t="s">
        <v>83</v>
      </c>
      <c r="I81" s="9"/>
      <c r="J81" s="4">
        <v>1</v>
      </c>
      <c r="K81" s="10">
        <v>2795709</v>
      </c>
      <c r="L81" s="18">
        <v>2</v>
      </c>
      <c r="M81" s="16">
        <v>41275</v>
      </c>
      <c r="N81" s="16">
        <v>42339</v>
      </c>
      <c r="O81" s="4">
        <f t="shared" si="6"/>
        <v>2</v>
      </c>
      <c r="P81" s="20" t="s">
        <v>201</v>
      </c>
    </row>
    <row r="82" spans="1:16" ht="40.5" customHeight="1">
      <c r="A82" s="4" t="s">
        <v>22</v>
      </c>
      <c r="B82" s="4" t="s">
        <v>17</v>
      </c>
      <c r="C82" s="4"/>
      <c r="D82" s="4" t="s">
        <v>202</v>
      </c>
      <c r="E82" s="4" t="s">
        <v>146</v>
      </c>
      <c r="F82" s="4"/>
      <c r="G82" s="4" t="s">
        <v>31</v>
      </c>
      <c r="H82" s="9" t="s">
        <v>83</v>
      </c>
      <c r="I82" s="9"/>
      <c r="J82" s="4">
        <v>1</v>
      </c>
      <c r="K82" s="10">
        <v>25166552</v>
      </c>
      <c r="L82" s="18">
        <v>4</v>
      </c>
      <c r="M82" s="16">
        <v>40909</v>
      </c>
      <c r="N82" s="16">
        <v>42339</v>
      </c>
      <c r="O82" s="4">
        <f t="shared" si="6"/>
        <v>3</v>
      </c>
      <c r="P82" s="20" t="s">
        <v>203</v>
      </c>
    </row>
    <row r="83" spans="1:16" ht="66" customHeight="1">
      <c r="A83" s="4" t="s">
        <v>22</v>
      </c>
      <c r="B83" s="4" t="s">
        <v>17</v>
      </c>
      <c r="C83" s="4"/>
      <c r="D83" s="4" t="s">
        <v>204</v>
      </c>
      <c r="E83" s="4" t="s">
        <v>146</v>
      </c>
      <c r="F83" s="4"/>
      <c r="G83" s="4" t="s">
        <v>31</v>
      </c>
      <c r="H83" s="9" t="s">
        <v>83</v>
      </c>
      <c r="I83" s="9"/>
      <c r="J83" s="4">
        <v>1</v>
      </c>
      <c r="K83" s="10">
        <v>3645</v>
      </c>
      <c r="L83" s="18">
        <v>1</v>
      </c>
      <c r="M83" s="16">
        <v>41275</v>
      </c>
      <c r="N83" s="16">
        <v>42339</v>
      </c>
      <c r="O83" s="4">
        <f t="shared" si="6"/>
        <v>2</v>
      </c>
      <c r="P83" s="20" t="s">
        <v>205</v>
      </c>
    </row>
    <row r="84" spans="1:16" ht="100.5" customHeight="1">
      <c r="A84" s="4" t="s">
        <v>22</v>
      </c>
      <c r="B84" s="4" t="s">
        <v>17</v>
      </c>
      <c r="C84" s="4"/>
      <c r="D84" s="4" t="s">
        <v>206</v>
      </c>
      <c r="E84" s="4" t="s">
        <v>146</v>
      </c>
      <c r="F84" s="4"/>
      <c r="G84" s="4" t="s">
        <v>31</v>
      </c>
      <c r="H84" s="9" t="s">
        <v>83</v>
      </c>
      <c r="I84" s="4" t="s">
        <v>207</v>
      </c>
      <c r="J84" s="4">
        <v>1</v>
      </c>
      <c r="K84" s="10">
        <v>1619811</v>
      </c>
      <c r="L84" s="18">
        <v>2</v>
      </c>
      <c r="M84" s="16">
        <v>41275</v>
      </c>
      <c r="N84" s="16">
        <v>42339</v>
      </c>
      <c r="O84" s="4">
        <f t="shared" si="6"/>
        <v>2</v>
      </c>
      <c r="P84" s="4" t="s">
        <v>208</v>
      </c>
    </row>
    <row r="85" spans="1:16" ht="21" customHeight="1">
      <c r="A85" s="4" t="s">
        <v>22</v>
      </c>
      <c r="B85" s="4" t="s">
        <v>17</v>
      </c>
      <c r="C85" s="4"/>
      <c r="D85" s="4" t="s">
        <v>209</v>
      </c>
      <c r="E85" s="4" t="s">
        <v>71</v>
      </c>
      <c r="F85" s="4"/>
      <c r="G85" s="4" t="s">
        <v>31</v>
      </c>
      <c r="H85" s="9" t="s">
        <v>83</v>
      </c>
      <c r="I85" s="9"/>
      <c r="J85" s="4">
        <v>1</v>
      </c>
      <c r="K85" s="10">
        <v>1800000</v>
      </c>
      <c r="L85" s="18">
        <v>2</v>
      </c>
      <c r="M85" s="16">
        <v>41275</v>
      </c>
      <c r="N85" s="16">
        <v>42339</v>
      </c>
      <c r="O85" s="4">
        <f t="shared" si="6"/>
        <v>2</v>
      </c>
      <c r="P85" s="9" t="s">
        <v>210</v>
      </c>
    </row>
    <row r="86" spans="1:16" ht="141" customHeight="1">
      <c r="A86" s="4" t="s">
        <v>22</v>
      </c>
      <c r="B86" s="4" t="s">
        <v>17</v>
      </c>
      <c r="C86" s="4"/>
      <c r="D86" s="4" t="s">
        <v>211</v>
      </c>
      <c r="E86" s="4" t="s">
        <v>146</v>
      </c>
      <c r="F86" s="4"/>
      <c r="G86" s="4" t="s">
        <v>20</v>
      </c>
      <c r="H86" s="9" t="s">
        <v>83</v>
      </c>
      <c r="I86" s="9" t="s">
        <v>212</v>
      </c>
      <c r="J86" s="4">
        <v>1</v>
      </c>
      <c r="K86" s="10">
        <v>253272</v>
      </c>
      <c r="L86" s="18">
        <v>1</v>
      </c>
      <c r="M86" s="16">
        <v>40179</v>
      </c>
      <c r="N86" s="16">
        <v>42339</v>
      </c>
      <c r="O86" s="4">
        <f t="shared" si="6"/>
        <v>5</v>
      </c>
      <c r="P86" s="4" t="s">
        <v>213</v>
      </c>
    </row>
    <row r="87" spans="1:16" ht="30.75" customHeight="1">
      <c r="A87" s="4" t="s">
        <v>34</v>
      </c>
      <c r="B87" s="4" t="s">
        <v>214</v>
      </c>
      <c r="C87" s="4"/>
      <c r="D87" s="4" t="s">
        <v>215</v>
      </c>
      <c r="E87" s="4" t="s">
        <v>118</v>
      </c>
      <c r="F87" s="4"/>
      <c r="G87" s="9" t="s">
        <v>99</v>
      </c>
      <c r="H87" s="4" t="s">
        <v>39</v>
      </c>
      <c r="I87" s="4"/>
      <c r="J87" s="4">
        <v>2</v>
      </c>
      <c r="K87" s="5"/>
      <c r="L87" s="6"/>
      <c r="M87" s="7"/>
      <c r="N87" s="7"/>
      <c r="O87" s="4"/>
      <c r="P87" s="4" t="s">
        <v>216</v>
      </c>
    </row>
    <row r="88" spans="1:16" ht="30.75" customHeight="1">
      <c r="A88" s="4" t="s">
        <v>34</v>
      </c>
      <c r="B88" s="4" t="s">
        <v>214</v>
      </c>
      <c r="C88" s="4"/>
      <c r="D88" s="4" t="s">
        <v>217</v>
      </c>
      <c r="E88" s="4"/>
      <c r="F88" s="4"/>
      <c r="G88" s="9" t="s">
        <v>99</v>
      </c>
      <c r="H88" s="4" t="s">
        <v>39</v>
      </c>
      <c r="I88" s="4"/>
      <c r="J88" s="4">
        <v>2</v>
      </c>
      <c r="K88" s="5"/>
      <c r="L88" s="6"/>
      <c r="M88" s="7"/>
      <c r="N88" s="7"/>
      <c r="O88" s="4"/>
      <c r="P88" s="4"/>
    </row>
    <row r="89" spans="1:16" ht="30.75" customHeight="1">
      <c r="A89" s="4" t="s">
        <v>34</v>
      </c>
      <c r="B89" s="4" t="s">
        <v>214</v>
      </c>
      <c r="C89" s="4"/>
      <c r="D89" s="4" t="s">
        <v>218</v>
      </c>
      <c r="E89" s="4" t="s">
        <v>118</v>
      </c>
      <c r="F89" s="4"/>
      <c r="G89" s="9" t="s">
        <v>99</v>
      </c>
      <c r="H89" s="4" t="s">
        <v>39</v>
      </c>
      <c r="I89" s="4"/>
      <c r="J89" s="4">
        <v>2</v>
      </c>
      <c r="K89" s="5"/>
      <c r="L89" s="6"/>
      <c r="M89" s="7"/>
      <c r="N89" s="7"/>
      <c r="O89" s="4"/>
      <c r="P89" s="4"/>
    </row>
    <row r="90" spans="1:16" ht="30.75" customHeight="1">
      <c r="A90" s="4" t="s">
        <v>34</v>
      </c>
      <c r="B90" s="4" t="s">
        <v>214</v>
      </c>
      <c r="C90" s="4"/>
      <c r="D90" s="4" t="s">
        <v>219</v>
      </c>
      <c r="E90" s="4"/>
      <c r="F90" s="4"/>
      <c r="G90" s="4" t="s">
        <v>20</v>
      </c>
      <c r="H90" s="4" t="s">
        <v>39</v>
      </c>
      <c r="I90" s="4"/>
      <c r="J90" s="4">
        <v>2</v>
      </c>
      <c r="K90" s="5"/>
      <c r="L90" s="6"/>
      <c r="M90" s="7"/>
      <c r="N90" s="7"/>
      <c r="O90" s="4"/>
      <c r="P90" s="4"/>
    </row>
    <row r="91" spans="1:16" ht="30.75" customHeight="1">
      <c r="A91" s="4" t="s">
        <v>34</v>
      </c>
      <c r="B91" s="4" t="s">
        <v>214</v>
      </c>
      <c r="C91" s="4" t="s">
        <v>220</v>
      </c>
      <c r="D91" s="4" t="s">
        <v>221</v>
      </c>
      <c r="E91" s="4"/>
      <c r="F91" s="4"/>
      <c r="G91" s="4" t="s">
        <v>20</v>
      </c>
      <c r="H91" s="4" t="s">
        <v>39</v>
      </c>
      <c r="I91" s="4"/>
      <c r="J91" s="4">
        <v>2</v>
      </c>
      <c r="K91" s="5"/>
      <c r="L91" s="6"/>
      <c r="M91" s="7"/>
      <c r="N91" s="7"/>
      <c r="O91" s="4"/>
      <c r="P91" s="4"/>
    </row>
    <row r="92" spans="1:16" ht="90.75" customHeight="1">
      <c r="A92" s="4" t="s">
        <v>34</v>
      </c>
      <c r="B92" s="4" t="s">
        <v>214</v>
      </c>
      <c r="C92" s="21" t="s">
        <v>222</v>
      </c>
      <c r="D92" s="4" t="s">
        <v>223</v>
      </c>
      <c r="E92" s="4"/>
      <c r="F92" s="4"/>
      <c r="G92" s="4" t="s">
        <v>20</v>
      </c>
      <c r="H92" s="4" t="s">
        <v>39</v>
      </c>
      <c r="I92" s="4"/>
      <c r="J92" s="4">
        <v>2</v>
      </c>
      <c r="K92" s="5"/>
      <c r="L92" s="6"/>
      <c r="M92" s="7"/>
      <c r="N92" s="7"/>
      <c r="O92" s="4"/>
      <c r="P92" s="4" t="s">
        <v>224</v>
      </c>
    </row>
    <row r="93" spans="1:16" ht="30.75" customHeight="1">
      <c r="A93" s="4" t="s">
        <v>34</v>
      </c>
      <c r="B93" s="4" t="s">
        <v>214</v>
      </c>
      <c r="C93" s="4" t="s">
        <v>225</v>
      </c>
      <c r="D93" s="4" t="s">
        <v>226</v>
      </c>
      <c r="E93" s="4" t="s">
        <v>227</v>
      </c>
      <c r="F93" s="4"/>
      <c r="G93" s="4" t="s">
        <v>20</v>
      </c>
      <c r="H93" s="4" t="s">
        <v>39</v>
      </c>
      <c r="I93" s="4"/>
      <c r="J93" s="4">
        <v>2</v>
      </c>
      <c r="K93" s="22">
        <v>19250800</v>
      </c>
      <c r="L93" s="23">
        <v>3</v>
      </c>
      <c r="M93" s="7"/>
      <c r="N93" s="7"/>
      <c r="O93" s="4"/>
      <c r="P93" s="4"/>
    </row>
    <row r="94" spans="1:16" ht="30.75" customHeight="1">
      <c r="A94" s="4" t="s">
        <v>34</v>
      </c>
      <c r="B94" s="4" t="s">
        <v>214</v>
      </c>
      <c r="C94" s="4" t="s">
        <v>228</v>
      </c>
      <c r="D94" s="4" t="s">
        <v>229</v>
      </c>
      <c r="E94" s="4" t="s">
        <v>118</v>
      </c>
      <c r="F94" s="4"/>
      <c r="G94" s="9" t="s">
        <v>99</v>
      </c>
      <c r="H94" s="4" t="s">
        <v>39</v>
      </c>
      <c r="I94" s="4"/>
      <c r="J94" s="4">
        <v>2</v>
      </c>
      <c r="K94" s="22">
        <v>32839600.000000004</v>
      </c>
      <c r="L94" s="23">
        <v>4</v>
      </c>
      <c r="M94" s="7"/>
      <c r="N94" s="7"/>
      <c r="O94" s="4"/>
      <c r="P94" s="4"/>
    </row>
    <row r="95" spans="1:16" ht="30.75" customHeight="1">
      <c r="A95" s="4" t="s">
        <v>34</v>
      </c>
      <c r="B95" s="4" t="s">
        <v>214</v>
      </c>
      <c r="C95" s="4" t="s">
        <v>225</v>
      </c>
      <c r="D95" s="4" t="s">
        <v>230</v>
      </c>
      <c r="E95" s="4" t="s">
        <v>231</v>
      </c>
      <c r="F95" s="4"/>
      <c r="G95" s="4" t="s">
        <v>20</v>
      </c>
      <c r="H95" s="4" t="s">
        <v>39</v>
      </c>
      <c r="I95" s="4"/>
      <c r="J95" s="4">
        <v>2</v>
      </c>
      <c r="K95" s="22">
        <v>3397200</v>
      </c>
      <c r="L95" s="23">
        <v>2</v>
      </c>
      <c r="M95" s="7"/>
      <c r="N95" s="7"/>
      <c r="O95" s="4"/>
      <c r="P95" s="4"/>
    </row>
    <row r="96" spans="1:16" ht="30.75" customHeight="1">
      <c r="A96" s="4" t="s">
        <v>22</v>
      </c>
      <c r="B96" s="4" t="s">
        <v>214</v>
      </c>
      <c r="C96" s="4" t="s">
        <v>232</v>
      </c>
      <c r="D96" s="4" t="s">
        <v>233</v>
      </c>
      <c r="E96" s="4"/>
      <c r="F96" s="4"/>
      <c r="G96" s="4" t="s">
        <v>20</v>
      </c>
      <c r="H96" s="4" t="s">
        <v>39</v>
      </c>
      <c r="I96" s="4"/>
      <c r="J96" s="4">
        <v>2</v>
      </c>
      <c r="K96" s="22">
        <v>2264800</v>
      </c>
      <c r="L96" s="23">
        <v>2</v>
      </c>
      <c r="M96" s="7"/>
      <c r="N96" s="7"/>
      <c r="O96" s="4"/>
      <c r="P96" s="4"/>
    </row>
    <row r="97" spans="1:16" ht="30.75" customHeight="1">
      <c r="A97" s="4" t="s">
        <v>22</v>
      </c>
      <c r="B97" s="4" t="s">
        <v>214</v>
      </c>
      <c r="C97" s="4" t="s">
        <v>234</v>
      </c>
      <c r="D97" s="4" t="s">
        <v>235</v>
      </c>
      <c r="E97" s="4" t="s">
        <v>236</v>
      </c>
      <c r="F97" s="4"/>
      <c r="G97" s="4" t="s">
        <v>20</v>
      </c>
      <c r="H97" s="4" t="s">
        <v>237</v>
      </c>
      <c r="I97" s="4"/>
      <c r="J97" s="4">
        <v>2</v>
      </c>
      <c r="K97" s="22">
        <v>3397200</v>
      </c>
      <c r="L97" s="23">
        <v>2</v>
      </c>
      <c r="M97" s="7">
        <v>41640</v>
      </c>
      <c r="N97" s="7">
        <v>43070</v>
      </c>
      <c r="O97" s="4">
        <f>DATEDIF(M97,N97,"y")</f>
        <v>3</v>
      </c>
      <c r="P97" s="4" t="s">
        <v>238</v>
      </c>
    </row>
    <row r="98" spans="1:16" ht="28.5" customHeight="1">
      <c r="A98" s="4" t="s">
        <v>34</v>
      </c>
      <c r="B98" s="4" t="s">
        <v>214</v>
      </c>
      <c r="C98" s="4"/>
      <c r="D98" s="4" t="s">
        <v>239</v>
      </c>
      <c r="E98" s="4"/>
      <c r="F98" s="4"/>
      <c r="G98" s="9" t="s">
        <v>99</v>
      </c>
      <c r="H98" s="4" t="s">
        <v>74</v>
      </c>
      <c r="I98" s="4"/>
      <c r="J98" s="4">
        <v>1</v>
      </c>
      <c r="K98" s="22"/>
      <c r="L98" s="23"/>
      <c r="M98" s="7"/>
      <c r="N98" s="7"/>
      <c r="O98" s="4"/>
      <c r="P98" s="24" t="s">
        <v>240</v>
      </c>
    </row>
    <row r="99" spans="1:16" ht="30.75" customHeight="1">
      <c r="A99" s="4" t="s">
        <v>34</v>
      </c>
      <c r="B99" s="4" t="s">
        <v>214</v>
      </c>
      <c r="C99" s="4" t="s">
        <v>225</v>
      </c>
      <c r="D99" s="4" t="s">
        <v>241</v>
      </c>
      <c r="E99" s="4"/>
      <c r="F99" s="4"/>
      <c r="G99" s="4" t="s">
        <v>20</v>
      </c>
      <c r="H99" s="4" t="s">
        <v>74</v>
      </c>
      <c r="I99" s="4"/>
      <c r="J99" s="4">
        <v>1</v>
      </c>
      <c r="K99" s="22">
        <v>29329160.000000004</v>
      </c>
      <c r="L99" s="23">
        <v>4</v>
      </c>
      <c r="M99" s="7"/>
      <c r="N99" s="7"/>
      <c r="O99" s="4"/>
      <c r="P99" s="4"/>
    </row>
    <row r="100" spans="1:16" ht="30.75" customHeight="1">
      <c r="A100" s="4" t="s">
        <v>34</v>
      </c>
      <c r="B100" s="4" t="s">
        <v>214</v>
      </c>
      <c r="C100" s="4" t="s">
        <v>225</v>
      </c>
      <c r="D100" s="4" t="s">
        <v>242</v>
      </c>
      <c r="E100" s="4"/>
      <c r="F100" s="4"/>
      <c r="G100" s="4" t="s">
        <v>20</v>
      </c>
      <c r="H100" s="4" t="s">
        <v>74</v>
      </c>
      <c r="I100" s="4"/>
      <c r="J100" s="4">
        <v>1</v>
      </c>
      <c r="K100" s="5"/>
      <c r="L100" s="6"/>
      <c r="M100" s="7"/>
      <c r="N100" s="7"/>
      <c r="O100" s="4"/>
      <c r="P100" s="25" t="s">
        <v>243</v>
      </c>
    </row>
    <row r="101" spans="1:16" ht="30.75" customHeight="1">
      <c r="A101" s="4" t="s">
        <v>34</v>
      </c>
      <c r="B101" s="4" t="s">
        <v>214</v>
      </c>
      <c r="C101" s="4" t="s">
        <v>220</v>
      </c>
      <c r="D101" s="4" t="s">
        <v>244</v>
      </c>
      <c r="E101" s="4"/>
      <c r="F101" s="4"/>
      <c r="G101" s="4" t="s">
        <v>20</v>
      </c>
      <c r="H101" s="4" t="s">
        <v>74</v>
      </c>
      <c r="I101" s="4"/>
      <c r="J101" s="4">
        <v>1</v>
      </c>
      <c r="K101" s="5"/>
      <c r="L101" s="6"/>
      <c r="M101" s="7"/>
      <c r="N101" s="7"/>
      <c r="O101" s="4"/>
      <c r="P101" s="25" t="s">
        <v>245</v>
      </c>
    </row>
    <row r="102" spans="1:16" ht="30.75" customHeight="1">
      <c r="A102" s="4" t="s">
        <v>34</v>
      </c>
      <c r="B102" s="4" t="s">
        <v>214</v>
      </c>
      <c r="C102" s="4" t="s">
        <v>246</v>
      </c>
      <c r="D102" s="4" t="s">
        <v>247</v>
      </c>
      <c r="E102" s="4" t="s">
        <v>248</v>
      </c>
      <c r="F102" s="4"/>
      <c r="G102" s="4" t="s">
        <v>20</v>
      </c>
      <c r="H102" s="4" t="s">
        <v>74</v>
      </c>
      <c r="I102" s="4"/>
      <c r="J102" s="4">
        <v>1</v>
      </c>
      <c r="K102" s="5"/>
      <c r="L102" s="6"/>
      <c r="M102" s="7"/>
      <c r="N102" s="7"/>
      <c r="O102" s="4"/>
      <c r="P102" s="4"/>
    </row>
    <row r="103" spans="1:16" ht="30.75" customHeight="1">
      <c r="A103" s="4" t="s">
        <v>34</v>
      </c>
      <c r="B103" s="4" t="s">
        <v>214</v>
      </c>
      <c r="C103" s="4" t="s">
        <v>225</v>
      </c>
      <c r="D103" s="4" t="s">
        <v>249</v>
      </c>
      <c r="E103" s="4"/>
      <c r="F103" s="4"/>
      <c r="G103" s="4" t="s">
        <v>20</v>
      </c>
      <c r="H103" s="4" t="s">
        <v>74</v>
      </c>
      <c r="I103" s="24" t="s">
        <v>250</v>
      </c>
      <c r="J103" s="4">
        <v>1</v>
      </c>
      <c r="K103" s="5"/>
      <c r="L103" s="6"/>
      <c r="M103" s="7"/>
      <c r="N103" s="7"/>
      <c r="O103" s="4"/>
      <c r="P103" s="4"/>
    </row>
    <row r="104" spans="1:16" ht="30.75" customHeight="1">
      <c r="A104" s="4" t="s">
        <v>34</v>
      </c>
      <c r="B104" s="4" t="s">
        <v>251</v>
      </c>
      <c r="C104" s="4" t="s">
        <v>252</v>
      </c>
      <c r="D104" s="4" t="s">
        <v>253</v>
      </c>
      <c r="E104" s="4"/>
      <c r="F104" s="4"/>
      <c r="G104" s="4" t="s">
        <v>20</v>
      </c>
      <c r="H104" s="4" t="s">
        <v>74</v>
      </c>
      <c r="I104" s="4" t="s">
        <v>254</v>
      </c>
      <c r="J104" s="4">
        <v>1</v>
      </c>
      <c r="K104" s="5"/>
      <c r="L104" s="6"/>
      <c r="M104" s="7"/>
      <c r="N104" s="7"/>
      <c r="O104" s="4"/>
      <c r="P104" s="4" t="s">
        <v>255</v>
      </c>
    </row>
    <row r="105" spans="1:16" ht="30.75" customHeight="1">
      <c r="A105" s="4" t="s">
        <v>22</v>
      </c>
      <c r="B105" s="4" t="s">
        <v>214</v>
      </c>
      <c r="C105" s="4" t="s">
        <v>256</v>
      </c>
      <c r="D105" s="4" t="s">
        <v>257</v>
      </c>
      <c r="E105" s="4"/>
      <c r="F105" s="4"/>
      <c r="G105" s="4" t="s">
        <v>20</v>
      </c>
      <c r="H105" s="4" t="s">
        <v>74</v>
      </c>
      <c r="I105" s="4"/>
      <c r="J105" s="4">
        <v>1</v>
      </c>
      <c r="K105" s="22">
        <v>96254000</v>
      </c>
      <c r="L105" s="23">
        <v>4</v>
      </c>
      <c r="M105" s="7"/>
      <c r="N105" s="7"/>
      <c r="O105" s="4"/>
      <c r="P105" s="25" t="s">
        <v>258</v>
      </c>
    </row>
    <row r="106" spans="1:16" ht="30.75" customHeight="1">
      <c r="A106" s="4" t="s">
        <v>22</v>
      </c>
      <c r="B106" s="4" t="s">
        <v>214</v>
      </c>
      <c r="C106" s="4" t="s">
        <v>256</v>
      </c>
      <c r="D106" s="4" t="s">
        <v>259</v>
      </c>
      <c r="E106" s="4"/>
      <c r="F106" s="4"/>
      <c r="G106" s="4" t="s">
        <v>20</v>
      </c>
      <c r="H106" s="4" t="s">
        <v>83</v>
      </c>
      <c r="I106" s="4"/>
      <c r="J106" s="4">
        <v>1</v>
      </c>
      <c r="K106" s="5"/>
      <c r="L106" s="6"/>
      <c r="M106" s="7"/>
      <c r="N106" s="7"/>
      <c r="O106" s="4"/>
      <c r="P106" s="4"/>
    </row>
    <row r="107" spans="1:16" ht="30.75" customHeight="1">
      <c r="A107" s="4" t="s">
        <v>22</v>
      </c>
      <c r="B107" s="4" t="s">
        <v>214</v>
      </c>
      <c r="C107" s="4" t="s">
        <v>225</v>
      </c>
      <c r="D107" s="4" t="s">
        <v>260</v>
      </c>
      <c r="E107" s="4"/>
      <c r="F107" s="4"/>
      <c r="G107" s="4" t="s">
        <v>20</v>
      </c>
      <c r="H107" s="4" t="s">
        <v>83</v>
      </c>
      <c r="I107" s="4"/>
      <c r="J107" s="4">
        <v>1</v>
      </c>
      <c r="K107" s="5">
        <v>22648000</v>
      </c>
      <c r="L107" s="6">
        <v>4</v>
      </c>
      <c r="M107" s="7"/>
      <c r="N107" s="7"/>
      <c r="O107" s="4"/>
      <c r="P107" s="4"/>
    </row>
    <row r="108" spans="1:16" ht="21" customHeight="1">
      <c r="A108" s="4" t="s">
        <v>22</v>
      </c>
      <c r="B108" s="4" t="s">
        <v>214</v>
      </c>
      <c r="C108" s="4"/>
      <c r="D108" s="4" t="s">
        <v>261</v>
      </c>
      <c r="E108" s="4"/>
      <c r="F108" s="4"/>
      <c r="G108" s="4" t="s">
        <v>31</v>
      </c>
      <c r="H108" s="4" t="s">
        <v>83</v>
      </c>
      <c r="I108" s="4"/>
      <c r="J108" s="4">
        <v>1</v>
      </c>
      <c r="K108" s="22">
        <v>7926800.0000000009</v>
      </c>
      <c r="L108" s="23">
        <v>3</v>
      </c>
      <c r="M108" s="7"/>
      <c r="N108" s="7"/>
      <c r="O108" s="4"/>
      <c r="P108" s="4"/>
    </row>
    <row r="109" spans="1:16" ht="21" customHeight="1">
      <c r="A109" s="4" t="s">
        <v>22</v>
      </c>
      <c r="B109" s="4" t="s">
        <v>214</v>
      </c>
      <c r="C109" s="4" t="s">
        <v>262</v>
      </c>
      <c r="D109" s="4" t="s">
        <v>263</v>
      </c>
      <c r="E109" s="4"/>
      <c r="F109" s="4"/>
      <c r="G109" s="4" t="s">
        <v>31</v>
      </c>
      <c r="H109" s="4" t="s">
        <v>83</v>
      </c>
      <c r="I109" s="4"/>
      <c r="J109" s="4">
        <v>1</v>
      </c>
      <c r="K109" s="5"/>
      <c r="L109" s="6"/>
      <c r="M109" s="7"/>
      <c r="N109" s="7"/>
      <c r="O109" s="4"/>
      <c r="P109" s="4"/>
    </row>
    <row r="110" spans="1:16" ht="21" customHeight="1">
      <c r="A110" s="4" t="s">
        <v>22</v>
      </c>
      <c r="B110" s="4" t="s">
        <v>214</v>
      </c>
      <c r="C110" s="4" t="s">
        <v>264</v>
      </c>
      <c r="D110" s="4" t="s">
        <v>265</v>
      </c>
      <c r="E110" s="4"/>
      <c r="F110" s="4"/>
      <c r="G110" s="4" t="s">
        <v>31</v>
      </c>
      <c r="H110" s="4" t="s">
        <v>83</v>
      </c>
      <c r="I110" s="4"/>
      <c r="J110" s="4">
        <v>1</v>
      </c>
      <c r="K110" s="22">
        <v>13588800</v>
      </c>
      <c r="L110" s="23">
        <v>3</v>
      </c>
      <c r="M110" s="7"/>
      <c r="N110" s="7"/>
      <c r="O110" s="4"/>
      <c r="P110" s="4"/>
    </row>
    <row r="111" spans="1:16" ht="30.75" customHeight="1">
      <c r="A111" s="4" t="s">
        <v>34</v>
      </c>
      <c r="B111" s="4" t="s">
        <v>214</v>
      </c>
      <c r="C111" s="4" t="s">
        <v>225</v>
      </c>
      <c r="D111" s="4" t="s">
        <v>266</v>
      </c>
      <c r="E111" s="4"/>
      <c r="F111" s="4"/>
      <c r="G111" s="4" t="s">
        <v>20</v>
      </c>
      <c r="H111" s="4" t="s">
        <v>74</v>
      </c>
      <c r="I111" s="4"/>
      <c r="J111" s="4">
        <v>1</v>
      </c>
      <c r="K111" s="22">
        <v>6794400</v>
      </c>
      <c r="L111" s="23">
        <v>3</v>
      </c>
      <c r="M111" s="7"/>
      <c r="N111" s="7"/>
      <c r="O111" s="4"/>
      <c r="P111" s="4"/>
    </row>
    <row r="112" spans="1:16" ht="30.75" customHeight="1">
      <c r="A112" s="4" t="s">
        <v>34</v>
      </c>
      <c r="B112" s="4" t="s">
        <v>214</v>
      </c>
      <c r="C112" s="4" t="s">
        <v>267</v>
      </c>
      <c r="D112" s="4" t="s">
        <v>268</v>
      </c>
      <c r="E112" s="4"/>
      <c r="F112" s="4"/>
      <c r="G112" s="4" t="s">
        <v>20</v>
      </c>
      <c r="H112" s="4" t="s">
        <v>39</v>
      </c>
      <c r="I112" s="4"/>
      <c r="J112" s="4">
        <v>2</v>
      </c>
      <c r="K112" s="5"/>
      <c r="L112" s="6"/>
      <c r="M112" s="7"/>
      <c r="N112" s="7"/>
      <c r="O112" s="4"/>
      <c r="P112" s="4"/>
    </row>
    <row r="113" spans="1:16" ht="30.75" customHeight="1">
      <c r="A113" s="4" t="s">
        <v>34</v>
      </c>
      <c r="B113" s="4" t="s">
        <v>214</v>
      </c>
      <c r="C113" s="4" t="s">
        <v>267</v>
      </c>
      <c r="D113" s="4" t="s">
        <v>269</v>
      </c>
      <c r="E113" s="4"/>
      <c r="F113" s="4"/>
      <c r="G113" s="4" t="s">
        <v>20</v>
      </c>
      <c r="H113" s="4" t="s">
        <v>39</v>
      </c>
      <c r="I113" s="4"/>
      <c r="J113" s="4">
        <v>2</v>
      </c>
      <c r="K113" s="5"/>
      <c r="L113" s="6"/>
      <c r="M113" s="7"/>
      <c r="N113" s="7"/>
      <c r="O113" s="4"/>
      <c r="P113" s="4"/>
    </row>
    <row r="114" spans="1:16" ht="30.75" customHeight="1">
      <c r="A114" s="4" t="s">
        <v>34</v>
      </c>
      <c r="B114" s="4" t="s">
        <v>214</v>
      </c>
      <c r="C114" s="4" t="s">
        <v>270</v>
      </c>
      <c r="D114" s="4" t="s">
        <v>271</v>
      </c>
      <c r="E114" s="4"/>
      <c r="F114" s="4"/>
      <c r="G114" s="4" t="s">
        <v>20</v>
      </c>
      <c r="H114" s="4" t="s">
        <v>61</v>
      </c>
      <c r="I114" s="4"/>
      <c r="J114" s="4">
        <v>1</v>
      </c>
      <c r="K114" s="5"/>
      <c r="L114" s="6"/>
      <c r="M114" s="7"/>
      <c r="N114" s="7">
        <v>42491</v>
      </c>
      <c r="O114" s="4"/>
      <c r="P114" s="25" t="s">
        <v>272</v>
      </c>
    </row>
    <row r="115" spans="1:16" ht="21" customHeight="1">
      <c r="A115" s="4" t="s">
        <v>34</v>
      </c>
      <c r="B115" s="4" t="s">
        <v>273</v>
      </c>
      <c r="C115" s="4" t="s">
        <v>270</v>
      </c>
      <c r="D115" s="4" t="s">
        <v>274</v>
      </c>
      <c r="E115" s="4" t="s">
        <v>275</v>
      </c>
      <c r="F115" s="4"/>
      <c r="G115" s="9" t="s">
        <v>99</v>
      </c>
      <c r="H115" s="4" t="s">
        <v>61</v>
      </c>
      <c r="I115" s="4"/>
      <c r="J115" s="4">
        <v>1</v>
      </c>
      <c r="K115" s="5">
        <v>38784700</v>
      </c>
      <c r="L115" s="6">
        <v>4</v>
      </c>
      <c r="M115" s="7">
        <v>42019</v>
      </c>
      <c r="N115" s="7">
        <v>43083</v>
      </c>
      <c r="O115" s="4">
        <f>DATEDIF(M115,N115,"y")</f>
        <v>2</v>
      </c>
      <c r="P115" s="4" t="s">
        <v>276</v>
      </c>
    </row>
    <row r="116" spans="1:16" ht="30.75" customHeight="1">
      <c r="A116" s="4" t="s">
        <v>34</v>
      </c>
      <c r="B116" s="4" t="s">
        <v>214</v>
      </c>
      <c r="C116" s="4" t="s">
        <v>267</v>
      </c>
      <c r="D116" s="4" t="s">
        <v>277</v>
      </c>
      <c r="E116" s="4"/>
      <c r="F116" s="4"/>
      <c r="G116" s="4" t="s">
        <v>20</v>
      </c>
      <c r="H116" s="4" t="s">
        <v>61</v>
      </c>
      <c r="I116" s="4"/>
      <c r="J116" s="4">
        <v>1</v>
      </c>
      <c r="K116" s="5"/>
      <c r="L116" s="6"/>
      <c r="M116" s="7"/>
      <c r="N116" s="7"/>
      <c r="O116" s="4"/>
      <c r="P116" s="4" t="s">
        <v>278</v>
      </c>
    </row>
    <row r="117" spans="1:16" ht="30.75" customHeight="1">
      <c r="A117" s="4" t="s">
        <v>34</v>
      </c>
      <c r="B117" s="4" t="s">
        <v>214</v>
      </c>
      <c r="C117" s="4" t="s">
        <v>225</v>
      </c>
      <c r="D117" s="4" t="s">
        <v>279</v>
      </c>
      <c r="E117" s="4"/>
      <c r="F117" s="4"/>
      <c r="G117" s="4" t="s">
        <v>20</v>
      </c>
      <c r="H117" s="4" t="s">
        <v>79</v>
      </c>
      <c r="I117" s="4"/>
      <c r="J117" s="4">
        <v>1</v>
      </c>
      <c r="K117" s="5">
        <v>22648000</v>
      </c>
      <c r="L117" s="6">
        <v>4</v>
      </c>
      <c r="M117" s="7"/>
      <c r="N117" s="7"/>
      <c r="O117" s="4"/>
      <c r="P117" s="4"/>
    </row>
    <row r="118" spans="1:16" ht="30.75" customHeight="1">
      <c r="A118" s="4" t="s">
        <v>22</v>
      </c>
      <c r="B118" s="4" t="s">
        <v>214</v>
      </c>
      <c r="C118" s="4" t="s">
        <v>225</v>
      </c>
      <c r="D118" s="4" t="s">
        <v>280</v>
      </c>
      <c r="E118" s="4"/>
      <c r="F118" s="4"/>
      <c r="G118" s="4" t="s">
        <v>20</v>
      </c>
      <c r="H118" s="4" t="s">
        <v>79</v>
      </c>
      <c r="I118" s="4"/>
      <c r="J118" s="4">
        <v>1</v>
      </c>
      <c r="K118" s="5">
        <v>28310000</v>
      </c>
      <c r="L118" s="6">
        <v>4</v>
      </c>
      <c r="M118" s="7"/>
      <c r="N118" s="7"/>
      <c r="O118" s="4"/>
      <c r="P118" s="4"/>
    </row>
    <row r="119" spans="1:16" ht="30.75" customHeight="1">
      <c r="A119" s="4" t="s">
        <v>34</v>
      </c>
      <c r="B119" s="4" t="s">
        <v>214</v>
      </c>
      <c r="C119" s="4" t="s">
        <v>220</v>
      </c>
      <c r="D119" s="4" t="s">
        <v>281</v>
      </c>
      <c r="E119" s="4"/>
      <c r="F119" s="4"/>
      <c r="G119" s="4" t="s">
        <v>20</v>
      </c>
      <c r="H119" s="4" t="s">
        <v>79</v>
      </c>
      <c r="I119" s="4"/>
      <c r="J119" s="4">
        <v>1</v>
      </c>
      <c r="K119" s="5">
        <v>5662000</v>
      </c>
      <c r="L119" s="6">
        <v>3</v>
      </c>
      <c r="M119" s="7"/>
      <c r="N119" s="7"/>
      <c r="O119" s="4"/>
      <c r="P119" s="4"/>
    </row>
    <row r="120" spans="1:16" ht="21" customHeight="1">
      <c r="A120" s="4" t="s">
        <v>34</v>
      </c>
      <c r="B120" s="4" t="s">
        <v>214</v>
      </c>
      <c r="C120" s="4" t="s">
        <v>282</v>
      </c>
      <c r="D120" s="4" t="s">
        <v>283</v>
      </c>
      <c r="E120" s="4"/>
      <c r="F120" s="4"/>
      <c r="G120" s="4" t="s">
        <v>60</v>
      </c>
      <c r="H120" s="4" t="s">
        <v>79</v>
      </c>
      <c r="I120" s="4"/>
      <c r="J120" s="4">
        <v>1</v>
      </c>
      <c r="K120" s="5">
        <v>6114960</v>
      </c>
      <c r="L120" s="6">
        <v>3</v>
      </c>
      <c r="M120" s="7"/>
      <c r="N120" s="7"/>
      <c r="O120" s="4"/>
      <c r="P120" s="4"/>
    </row>
    <row r="121" spans="1:16" ht="21" customHeight="1">
      <c r="A121" s="4" t="s">
        <v>22</v>
      </c>
      <c r="B121" s="4" t="s">
        <v>214</v>
      </c>
      <c r="C121" s="4" t="s">
        <v>262</v>
      </c>
      <c r="D121" s="4" t="s">
        <v>284</v>
      </c>
      <c r="E121" s="4"/>
      <c r="F121" s="4"/>
      <c r="G121" s="4" t="s">
        <v>31</v>
      </c>
      <c r="H121" s="4" t="s">
        <v>79</v>
      </c>
      <c r="I121" s="4"/>
      <c r="J121" s="4">
        <v>1</v>
      </c>
      <c r="K121" s="5"/>
      <c r="L121" s="6"/>
      <c r="M121" s="7"/>
      <c r="N121" s="7"/>
      <c r="O121" s="4"/>
      <c r="P121" s="4"/>
    </row>
    <row r="122" spans="1:16" ht="21" customHeight="1">
      <c r="A122" s="4" t="s">
        <v>22</v>
      </c>
      <c r="B122" s="4" t="s">
        <v>214</v>
      </c>
      <c r="C122" s="4" t="s">
        <v>225</v>
      </c>
      <c r="D122" s="4" t="s">
        <v>285</v>
      </c>
      <c r="E122" s="4"/>
      <c r="F122" s="4"/>
      <c r="G122" s="4" t="s">
        <v>31</v>
      </c>
      <c r="H122" s="4" t="s">
        <v>61</v>
      </c>
      <c r="I122" s="4" t="s">
        <v>286</v>
      </c>
      <c r="J122" s="4">
        <v>1</v>
      </c>
      <c r="K122" s="5">
        <v>26045200</v>
      </c>
      <c r="L122" s="6">
        <v>4</v>
      </c>
      <c r="M122" s="7"/>
      <c r="N122" s="7"/>
      <c r="O122" s="4"/>
      <c r="P122" s="4"/>
    </row>
    <row r="123" spans="1:16" ht="30.75" customHeight="1">
      <c r="A123" s="4" t="s">
        <v>22</v>
      </c>
      <c r="B123" s="4" t="s">
        <v>214</v>
      </c>
      <c r="C123" s="4" t="s">
        <v>287</v>
      </c>
      <c r="D123" s="4" t="s">
        <v>288</v>
      </c>
      <c r="E123" s="4"/>
      <c r="F123" s="4"/>
      <c r="G123" s="4" t="s">
        <v>20</v>
      </c>
      <c r="H123" s="4" t="s">
        <v>61</v>
      </c>
      <c r="I123" s="4"/>
      <c r="J123" s="4">
        <v>1</v>
      </c>
      <c r="K123" s="22">
        <v>254790000.00000003</v>
      </c>
      <c r="L123" s="23">
        <v>4</v>
      </c>
      <c r="M123" s="7"/>
      <c r="N123" s="7"/>
      <c r="O123" s="4"/>
      <c r="P123" s="4"/>
    </row>
    <row r="124" spans="1:16" ht="30.75" customHeight="1">
      <c r="A124" s="4" t="s">
        <v>22</v>
      </c>
      <c r="B124" s="4" t="s">
        <v>214</v>
      </c>
      <c r="C124" s="4" t="s">
        <v>225</v>
      </c>
      <c r="D124" s="4" t="s">
        <v>280</v>
      </c>
      <c r="E124" s="4"/>
      <c r="F124" s="4"/>
      <c r="G124" s="4" t="s">
        <v>20</v>
      </c>
      <c r="H124" s="4" t="s">
        <v>61</v>
      </c>
      <c r="I124" s="4"/>
      <c r="J124" s="4">
        <v>1</v>
      </c>
      <c r="K124" s="22">
        <v>13588800</v>
      </c>
      <c r="L124" s="23">
        <v>3</v>
      </c>
      <c r="M124" s="7"/>
      <c r="N124" s="7"/>
      <c r="O124" s="4"/>
      <c r="P124" s="4"/>
    </row>
    <row r="125" spans="1:16" ht="30.75" customHeight="1">
      <c r="A125" s="4" t="s">
        <v>22</v>
      </c>
      <c r="B125" s="4" t="s">
        <v>214</v>
      </c>
      <c r="C125" s="4" t="s">
        <v>225</v>
      </c>
      <c r="D125" s="4" t="s">
        <v>289</v>
      </c>
      <c r="E125" s="4"/>
      <c r="F125" s="4"/>
      <c r="G125" s="4" t="s">
        <v>20</v>
      </c>
      <c r="H125" s="4" t="s">
        <v>61</v>
      </c>
      <c r="I125" s="4"/>
      <c r="J125" s="4">
        <v>1</v>
      </c>
      <c r="K125" s="22">
        <v>58884800.000000007</v>
      </c>
      <c r="L125" s="23">
        <v>4</v>
      </c>
      <c r="M125" s="7"/>
      <c r="N125" s="7"/>
      <c r="O125" s="4"/>
      <c r="P125" s="4"/>
    </row>
    <row r="126" spans="1:16" ht="30.75" customHeight="1">
      <c r="A126" s="4" t="s">
        <v>22</v>
      </c>
      <c r="B126" s="4" t="s">
        <v>214</v>
      </c>
      <c r="C126" s="4" t="s">
        <v>252</v>
      </c>
      <c r="D126" s="4" t="s">
        <v>290</v>
      </c>
      <c r="E126" s="4"/>
      <c r="F126" s="4"/>
      <c r="G126" s="4" t="s">
        <v>20</v>
      </c>
      <c r="H126" s="4" t="s">
        <v>61</v>
      </c>
      <c r="I126" s="4" t="s">
        <v>62</v>
      </c>
      <c r="J126" s="4">
        <v>1</v>
      </c>
      <c r="K126" s="22">
        <v>5662000</v>
      </c>
      <c r="L126" s="23">
        <v>3</v>
      </c>
      <c r="M126" s="7"/>
      <c r="N126" s="7"/>
      <c r="O126" s="4"/>
      <c r="P126" s="4"/>
    </row>
    <row r="127" spans="1:16" ht="21" customHeight="1">
      <c r="A127" s="4" t="s">
        <v>34</v>
      </c>
      <c r="B127" s="4" t="s">
        <v>214</v>
      </c>
      <c r="C127" s="4" t="s">
        <v>252</v>
      </c>
      <c r="D127" s="4" t="s">
        <v>291</v>
      </c>
      <c r="E127" s="4"/>
      <c r="F127" s="4"/>
      <c r="G127" s="4" t="s">
        <v>31</v>
      </c>
      <c r="H127" s="4" t="s">
        <v>61</v>
      </c>
      <c r="I127" s="4"/>
      <c r="J127" s="4">
        <v>1</v>
      </c>
      <c r="K127" s="22">
        <v>3397200</v>
      </c>
      <c r="L127" s="23">
        <v>2</v>
      </c>
      <c r="M127" s="7"/>
      <c r="N127" s="7"/>
      <c r="O127" s="4"/>
      <c r="P127" s="4"/>
    </row>
    <row r="128" spans="1:16" ht="15.75" customHeight="1">
      <c r="A128" s="4" t="s">
        <v>34</v>
      </c>
      <c r="B128" s="4" t="s">
        <v>214</v>
      </c>
      <c r="C128" s="4" t="s">
        <v>292</v>
      </c>
      <c r="D128" s="4" t="s">
        <v>293</v>
      </c>
      <c r="E128" s="4"/>
      <c r="F128" s="4"/>
      <c r="G128" s="4"/>
      <c r="H128" s="4" t="s">
        <v>61</v>
      </c>
      <c r="I128" s="4"/>
      <c r="J128" s="4">
        <v>1</v>
      </c>
      <c r="K128" s="22">
        <v>1132400</v>
      </c>
      <c r="L128" s="23">
        <v>2</v>
      </c>
      <c r="M128" s="7"/>
      <c r="N128" s="7"/>
      <c r="O128" s="4"/>
      <c r="P128" s="4"/>
    </row>
    <row r="129" spans="1:16" ht="21" customHeight="1">
      <c r="A129" s="4" t="s">
        <v>34</v>
      </c>
      <c r="B129" s="4" t="s">
        <v>214</v>
      </c>
      <c r="C129" s="4" t="s">
        <v>225</v>
      </c>
      <c r="D129" s="4" t="s">
        <v>294</v>
      </c>
      <c r="E129" s="4"/>
      <c r="F129" s="4"/>
      <c r="G129" s="4" t="s">
        <v>31</v>
      </c>
      <c r="H129" s="4" t="s">
        <v>61</v>
      </c>
      <c r="I129" s="4"/>
      <c r="J129" s="4">
        <v>1</v>
      </c>
      <c r="K129" s="22">
        <v>5662000</v>
      </c>
      <c r="L129" s="23">
        <v>3</v>
      </c>
      <c r="M129" s="7"/>
      <c r="N129" s="7"/>
      <c r="O129" s="4"/>
      <c r="P129" s="4"/>
    </row>
    <row r="130" spans="1:16" ht="15.75" customHeight="1">
      <c r="A130" s="4" t="s">
        <v>22</v>
      </c>
      <c r="B130" s="4" t="s">
        <v>214</v>
      </c>
      <c r="C130" s="4" t="s">
        <v>225</v>
      </c>
      <c r="D130" s="4" t="s">
        <v>295</v>
      </c>
      <c r="E130" s="4"/>
      <c r="F130" s="4"/>
      <c r="G130" s="4"/>
      <c r="H130" s="4" t="s">
        <v>79</v>
      </c>
      <c r="I130" s="4"/>
      <c r="J130" s="4">
        <v>1</v>
      </c>
      <c r="K130" s="22">
        <v>54355200</v>
      </c>
      <c r="L130" s="23">
        <v>4</v>
      </c>
      <c r="M130" s="7"/>
      <c r="N130" s="7"/>
      <c r="O130" s="4"/>
      <c r="P130" s="4"/>
    </row>
    <row r="131" spans="1:16" ht="30.75" customHeight="1">
      <c r="A131" s="4" t="s">
        <v>22</v>
      </c>
      <c r="B131" s="4" t="s">
        <v>214</v>
      </c>
      <c r="C131" s="4" t="s">
        <v>225</v>
      </c>
      <c r="D131" s="4" t="s">
        <v>296</v>
      </c>
      <c r="E131" s="4"/>
      <c r="F131" s="4"/>
      <c r="G131" s="4"/>
      <c r="H131" s="4" t="s">
        <v>79</v>
      </c>
      <c r="I131" s="4" t="s">
        <v>297</v>
      </c>
      <c r="J131" s="4">
        <v>1</v>
      </c>
      <c r="K131" s="22"/>
      <c r="L131" s="23"/>
      <c r="M131" s="7"/>
      <c r="N131" s="7"/>
      <c r="O131" s="4"/>
      <c r="P131" s="4"/>
    </row>
    <row r="132" spans="1:16" ht="30.75" customHeight="1">
      <c r="A132" s="4" t="s">
        <v>22</v>
      </c>
      <c r="B132" s="4" t="s">
        <v>214</v>
      </c>
      <c r="C132" s="4" t="s">
        <v>225</v>
      </c>
      <c r="D132" s="4" t="s">
        <v>298</v>
      </c>
      <c r="E132" s="4"/>
      <c r="F132" s="4"/>
      <c r="G132" s="4" t="s">
        <v>20</v>
      </c>
      <c r="H132" s="4" t="s">
        <v>79</v>
      </c>
      <c r="I132" s="4"/>
      <c r="J132" s="4">
        <v>1</v>
      </c>
      <c r="K132" s="22">
        <v>16986000</v>
      </c>
      <c r="L132" s="23">
        <v>3</v>
      </c>
      <c r="M132" s="7"/>
      <c r="N132" s="7"/>
      <c r="O132" s="4"/>
      <c r="P132" s="4"/>
    </row>
    <row r="133" spans="1:16" ht="30.75" customHeight="1">
      <c r="A133" s="4" t="s">
        <v>34</v>
      </c>
      <c r="B133" s="4" t="s">
        <v>214</v>
      </c>
      <c r="C133" s="25" t="s">
        <v>252</v>
      </c>
      <c r="D133" s="4" t="s">
        <v>299</v>
      </c>
      <c r="E133" s="4"/>
      <c r="F133" s="4"/>
      <c r="G133" s="4" t="s">
        <v>20</v>
      </c>
      <c r="H133" s="4" t="s">
        <v>300</v>
      </c>
      <c r="I133" s="4" t="s">
        <v>301</v>
      </c>
      <c r="J133" s="4">
        <v>2</v>
      </c>
      <c r="K133" s="22">
        <v>7926800.0000000009</v>
      </c>
      <c r="L133" s="23">
        <v>4</v>
      </c>
      <c r="M133" s="7"/>
      <c r="N133" s="7"/>
      <c r="O133" s="4"/>
      <c r="P133" s="4"/>
    </row>
    <row r="134" spans="1:16" ht="30.75" customHeight="1">
      <c r="A134" s="4" t="s">
        <v>34</v>
      </c>
      <c r="B134" s="4" t="s">
        <v>214</v>
      </c>
      <c r="C134" s="25" t="s">
        <v>252</v>
      </c>
      <c r="D134" s="4" t="s">
        <v>302</v>
      </c>
      <c r="E134" s="4"/>
      <c r="F134" s="4"/>
      <c r="G134" s="4" t="s">
        <v>20</v>
      </c>
      <c r="H134" s="4" t="s">
        <v>303</v>
      </c>
      <c r="I134" s="4"/>
      <c r="J134" s="4">
        <v>2</v>
      </c>
      <c r="K134" s="22">
        <v>7926800.0000000009</v>
      </c>
      <c r="L134" s="23">
        <v>3</v>
      </c>
      <c r="M134" s="7"/>
      <c r="N134" s="7"/>
      <c r="O134" s="4"/>
      <c r="P134" s="4"/>
    </row>
    <row r="135" spans="1:16" ht="30.75" customHeight="1">
      <c r="A135" s="4" t="s">
        <v>34</v>
      </c>
      <c r="B135" s="4" t="s">
        <v>214</v>
      </c>
      <c r="C135" s="4" t="s">
        <v>304</v>
      </c>
      <c r="D135" s="4" t="s">
        <v>305</v>
      </c>
      <c r="E135" s="4"/>
      <c r="F135" s="4"/>
      <c r="G135" s="9" t="s">
        <v>99</v>
      </c>
      <c r="H135" s="4" t="s">
        <v>39</v>
      </c>
      <c r="I135" s="4"/>
      <c r="J135" s="4">
        <v>2</v>
      </c>
      <c r="K135" s="22">
        <v>7926800.0000000009</v>
      </c>
      <c r="L135" s="23">
        <v>3</v>
      </c>
      <c r="M135" s="7"/>
      <c r="N135" s="7"/>
      <c r="O135" s="4"/>
      <c r="P135" s="24" t="s">
        <v>306</v>
      </c>
    </row>
    <row r="136" spans="1:16" ht="30.75" customHeight="1">
      <c r="A136" s="4" t="s">
        <v>22</v>
      </c>
      <c r="B136" s="4" t="s">
        <v>214</v>
      </c>
      <c r="C136" s="4" t="s">
        <v>304</v>
      </c>
      <c r="D136" s="4" t="s">
        <v>307</v>
      </c>
      <c r="E136" s="4"/>
      <c r="F136" s="4"/>
      <c r="G136" s="4" t="s">
        <v>20</v>
      </c>
      <c r="H136" s="4" t="s">
        <v>74</v>
      </c>
      <c r="I136" s="4"/>
      <c r="J136" s="4">
        <v>1</v>
      </c>
      <c r="K136" s="22">
        <v>7926800.0000000009</v>
      </c>
      <c r="L136" s="23">
        <v>3</v>
      </c>
      <c r="M136" s="7"/>
      <c r="N136" s="7"/>
      <c r="O136" s="4"/>
      <c r="P136" s="24" t="s">
        <v>308</v>
      </c>
    </row>
    <row r="137" spans="1:16" ht="30.75" customHeight="1">
      <c r="A137" s="4" t="s">
        <v>22</v>
      </c>
      <c r="B137" s="4" t="s">
        <v>214</v>
      </c>
      <c r="C137" s="4" t="s">
        <v>304</v>
      </c>
      <c r="D137" s="4" t="s">
        <v>309</v>
      </c>
      <c r="E137" s="4"/>
      <c r="F137" s="4"/>
      <c r="G137" s="4" t="s">
        <v>20</v>
      </c>
      <c r="H137" s="4" t="s">
        <v>74</v>
      </c>
      <c r="I137" s="4"/>
      <c r="J137" s="4">
        <v>1</v>
      </c>
      <c r="K137" s="22">
        <v>28310000</v>
      </c>
      <c r="L137" s="23">
        <v>4</v>
      </c>
      <c r="M137" s="7"/>
      <c r="N137" s="7"/>
      <c r="O137" s="4"/>
      <c r="P137" s="24" t="s">
        <v>310</v>
      </c>
    </row>
    <row r="138" spans="1:16" ht="30.75" customHeight="1">
      <c r="A138" s="4" t="s">
        <v>34</v>
      </c>
      <c r="B138" s="4" t="s">
        <v>214</v>
      </c>
      <c r="C138" s="4" t="s">
        <v>304</v>
      </c>
      <c r="D138" s="4" t="s">
        <v>311</v>
      </c>
      <c r="E138" s="4" t="s">
        <v>312</v>
      </c>
      <c r="F138" s="4"/>
      <c r="G138" s="4" t="s">
        <v>20</v>
      </c>
      <c r="H138" s="4" t="s">
        <v>61</v>
      </c>
      <c r="I138" s="4" t="s">
        <v>88</v>
      </c>
      <c r="J138" s="4">
        <v>1</v>
      </c>
      <c r="K138" s="22">
        <v>11324000</v>
      </c>
      <c r="L138" s="23">
        <v>3</v>
      </c>
      <c r="M138" s="7"/>
      <c r="N138" s="7"/>
      <c r="O138" s="4"/>
      <c r="P138" s="24" t="s">
        <v>313</v>
      </c>
    </row>
    <row r="139" spans="1:16" ht="30.75" customHeight="1">
      <c r="A139" s="4" t="s">
        <v>34</v>
      </c>
      <c r="B139" s="4" t="s">
        <v>314</v>
      </c>
      <c r="C139" s="4" t="s">
        <v>315</v>
      </c>
      <c r="D139" s="4" t="s">
        <v>316</v>
      </c>
      <c r="E139" s="4" t="s">
        <v>317</v>
      </c>
      <c r="F139" s="4"/>
      <c r="G139" s="4" t="s">
        <v>20</v>
      </c>
      <c r="H139" s="4" t="s">
        <v>39</v>
      </c>
      <c r="I139" s="4"/>
      <c r="J139" s="4">
        <v>2</v>
      </c>
      <c r="K139" s="22">
        <v>5662000</v>
      </c>
      <c r="L139" s="23">
        <v>3</v>
      </c>
      <c r="M139" s="16">
        <v>40909</v>
      </c>
      <c r="N139" s="7"/>
      <c r="O139" s="4"/>
      <c r="P139" s="24" t="s">
        <v>318</v>
      </c>
    </row>
    <row r="140" spans="1:16" ht="40.5" customHeight="1">
      <c r="A140" s="4" t="s">
        <v>34</v>
      </c>
      <c r="B140" s="4" t="s">
        <v>214</v>
      </c>
      <c r="C140" s="4" t="s">
        <v>304</v>
      </c>
      <c r="D140" s="4" t="s">
        <v>319</v>
      </c>
      <c r="E140" s="4"/>
      <c r="F140" s="4"/>
      <c r="G140" s="4" t="s">
        <v>20</v>
      </c>
      <c r="H140" s="4" t="s">
        <v>61</v>
      </c>
      <c r="I140" s="4" t="s">
        <v>320</v>
      </c>
      <c r="J140" s="4">
        <v>1</v>
      </c>
      <c r="K140" s="22">
        <v>11324000</v>
      </c>
      <c r="L140" s="23">
        <v>3</v>
      </c>
      <c r="M140" s="7"/>
      <c r="N140" s="7"/>
      <c r="O140" s="4"/>
      <c r="P140" s="24"/>
    </row>
    <row r="141" spans="1:16" ht="30.75" customHeight="1">
      <c r="A141" s="4" t="s">
        <v>34</v>
      </c>
      <c r="B141" s="4" t="s">
        <v>214</v>
      </c>
      <c r="C141" s="4">
        <v>4</v>
      </c>
      <c r="D141" s="4" t="s">
        <v>321</v>
      </c>
      <c r="E141" s="4"/>
      <c r="F141" s="4"/>
      <c r="G141" s="4" t="s">
        <v>20</v>
      </c>
      <c r="H141" s="4" t="s">
        <v>74</v>
      </c>
      <c r="I141" s="4"/>
      <c r="J141" s="4">
        <v>1</v>
      </c>
      <c r="K141" s="22"/>
      <c r="L141" s="23"/>
      <c r="M141" s="7"/>
      <c r="N141" s="7"/>
      <c r="O141" s="4"/>
      <c r="P141" s="24" t="s">
        <v>322</v>
      </c>
    </row>
    <row r="142" spans="1:16" ht="90.75" customHeight="1">
      <c r="A142" s="4" t="s">
        <v>16</v>
      </c>
      <c r="B142" s="4" t="s">
        <v>323</v>
      </c>
      <c r="C142" s="4"/>
      <c r="D142" s="4" t="s">
        <v>324</v>
      </c>
      <c r="E142" s="4" t="s">
        <v>325</v>
      </c>
      <c r="F142" s="4"/>
      <c r="G142" s="4" t="s">
        <v>20</v>
      </c>
      <c r="H142" s="4" t="s">
        <v>326</v>
      </c>
      <c r="I142" s="4"/>
      <c r="J142" s="4">
        <v>3</v>
      </c>
      <c r="K142" s="22">
        <v>29442400.000000004</v>
      </c>
      <c r="L142" s="23">
        <v>4</v>
      </c>
      <c r="M142" s="7">
        <v>41275</v>
      </c>
      <c r="N142" s="7">
        <v>43070</v>
      </c>
      <c r="O142" s="4">
        <f t="shared" ref="O142:O154" si="7">DATEDIF(M142,N142,"y")</f>
        <v>4</v>
      </c>
      <c r="P142" s="4" t="s">
        <v>327</v>
      </c>
    </row>
    <row r="143" spans="1:16" ht="30.75" customHeight="1">
      <c r="A143" s="4" t="s">
        <v>16</v>
      </c>
      <c r="B143" s="4" t="s">
        <v>56</v>
      </c>
      <c r="C143" s="4"/>
      <c r="D143" s="4" t="s">
        <v>328</v>
      </c>
      <c r="E143" s="4" t="s">
        <v>329</v>
      </c>
      <c r="F143" s="4"/>
      <c r="G143" s="4" t="s">
        <v>20</v>
      </c>
      <c r="H143" s="4" t="s">
        <v>330</v>
      </c>
      <c r="I143" s="4"/>
      <c r="J143" s="4">
        <v>2</v>
      </c>
      <c r="K143" s="22">
        <v>10191600</v>
      </c>
      <c r="L143" s="23">
        <v>3</v>
      </c>
      <c r="M143" s="7">
        <v>41275</v>
      </c>
      <c r="N143" s="7">
        <v>42339</v>
      </c>
      <c r="O143" s="4">
        <f t="shared" si="7"/>
        <v>2</v>
      </c>
      <c r="P143" s="4"/>
    </row>
    <row r="144" spans="1:16" ht="30.75" customHeight="1">
      <c r="A144" s="4" t="s">
        <v>22</v>
      </c>
      <c r="B144" s="4" t="s">
        <v>56</v>
      </c>
      <c r="C144" s="4"/>
      <c r="D144" s="4" t="s">
        <v>331</v>
      </c>
      <c r="E144" s="4"/>
      <c r="F144" s="4"/>
      <c r="G144" s="4" t="s">
        <v>20</v>
      </c>
      <c r="H144" s="4" t="s">
        <v>330</v>
      </c>
      <c r="I144" s="4"/>
      <c r="J144" s="4">
        <v>2</v>
      </c>
      <c r="K144" s="5">
        <v>1811840.0000000002</v>
      </c>
      <c r="L144" s="6">
        <v>2</v>
      </c>
      <c r="M144" s="7">
        <v>42005</v>
      </c>
      <c r="N144" s="7">
        <v>43435</v>
      </c>
      <c r="O144" s="4">
        <f t="shared" si="7"/>
        <v>3</v>
      </c>
      <c r="P144" s="4"/>
    </row>
    <row r="145" spans="1:16" ht="30.75" customHeight="1">
      <c r="A145" s="4" t="s">
        <v>16</v>
      </c>
      <c r="B145" s="4" t="s">
        <v>56</v>
      </c>
      <c r="C145" s="4"/>
      <c r="D145" s="4" t="s">
        <v>332</v>
      </c>
      <c r="E145" s="4"/>
      <c r="F145" s="4"/>
      <c r="G145" s="4" t="s">
        <v>20</v>
      </c>
      <c r="H145" s="4" t="s">
        <v>64</v>
      </c>
      <c r="I145" s="4"/>
      <c r="J145" s="4">
        <v>1</v>
      </c>
      <c r="K145" s="5">
        <v>679440</v>
      </c>
      <c r="L145" s="6">
        <v>1</v>
      </c>
      <c r="M145" s="7">
        <v>41640</v>
      </c>
      <c r="N145" s="7">
        <v>42705</v>
      </c>
      <c r="O145" s="4">
        <f t="shared" si="7"/>
        <v>2</v>
      </c>
      <c r="P145" s="4"/>
    </row>
    <row r="146" spans="1:16" ht="30.75" customHeight="1">
      <c r="A146" s="4" t="s">
        <v>16</v>
      </c>
      <c r="B146" s="4" t="s">
        <v>56</v>
      </c>
      <c r="C146" s="4"/>
      <c r="D146" s="4" t="s">
        <v>333</v>
      </c>
      <c r="E146" s="4"/>
      <c r="F146" s="4"/>
      <c r="G146" s="4" t="s">
        <v>20</v>
      </c>
      <c r="H146" s="4" t="s">
        <v>79</v>
      </c>
      <c r="I146" s="4"/>
      <c r="J146" s="4">
        <v>1</v>
      </c>
      <c r="K146" s="5">
        <v>1766544</v>
      </c>
      <c r="L146" s="6">
        <v>2</v>
      </c>
      <c r="M146" s="7">
        <v>41275</v>
      </c>
      <c r="N146" s="7">
        <v>42339</v>
      </c>
      <c r="O146" s="4">
        <f t="shared" si="7"/>
        <v>2</v>
      </c>
      <c r="P146" s="4"/>
    </row>
    <row r="147" spans="1:16" ht="30.75" customHeight="1">
      <c r="A147" s="4" t="s">
        <v>16</v>
      </c>
      <c r="B147" s="4" t="s">
        <v>56</v>
      </c>
      <c r="C147" s="4"/>
      <c r="D147" s="4" t="s">
        <v>333</v>
      </c>
      <c r="E147" s="4"/>
      <c r="F147" s="4"/>
      <c r="G147" s="4" t="s">
        <v>20</v>
      </c>
      <c r="H147" s="4" t="s">
        <v>83</v>
      </c>
      <c r="I147" s="4"/>
      <c r="J147" s="4">
        <v>1</v>
      </c>
      <c r="K147" s="5">
        <v>1823164.0000000002</v>
      </c>
      <c r="L147" s="6">
        <v>2</v>
      </c>
      <c r="M147" s="7">
        <v>41275</v>
      </c>
      <c r="N147" s="7">
        <v>42339</v>
      </c>
      <c r="O147" s="4">
        <f t="shared" si="7"/>
        <v>2</v>
      </c>
      <c r="P147" s="4"/>
    </row>
    <row r="148" spans="1:16" ht="30.75" customHeight="1">
      <c r="A148" s="4" t="s">
        <v>16</v>
      </c>
      <c r="B148" s="4" t="s">
        <v>56</v>
      </c>
      <c r="C148" s="4"/>
      <c r="D148" s="4" t="s">
        <v>333</v>
      </c>
      <c r="E148" s="4"/>
      <c r="F148" s="4"/>
      <c r="G148" s="4" t="s">
        <v>20</v>
      </c>
      <c r="H148" s="4" t="s">
        <v>74</v>
      </c>
      <c r="I148" s="4"/>
      <c r="J148" s="4">
        <v>1</v>
      </c>
      <c r="K148" s="5">
        <v>1879784.0000000002</v>
      </c>
      <c r="L148" s="6">
        <v>2</v>
      </c>
      <c r="M148" s="7">
        <v>41275</v>
      </c>
      <c r="N148" s="7">
        <v>42339</v>
      </c>
      <c r="O148" s="4">
        <f t="shared" si="7"/>
        <v>2</v>
      </c>
      <c r="P148" s="4"/>
    </row>
    <row r="149" spans="1:16" ht="30.75" customHeight="1">
      <c r="A149" s="4" t="s">
        <v>22</v>
      </c>
      <c r="B149" s="4" t="s">
        <v>56</v>
      </c>
      <c r="C149" s="4"/>
      <c r="D149" s="4" t="s">
        <v>334</v>
      </c>
      <c r="E149" s="4"/>
      <c r="F149" s="4"/>
      <c r="G149" s="4" t="s">
        <v>20</v>
      </c>
      <c r="H149" s="4" t="s">
        <v>64</v>
      </c>
      <c r="I149" s="4"/>
      <c r="J149" s="4">
        <v>1</v>
      </c>
      <c r="K149" s="5">
        <v>24346600</v>
      </c>
      <c r="L149" s="6">
        <v>4</v>
      </c>
      <c r="M149" s="7">
        <v>41640</v>
      </c>
      <c r="N149" s="7">
        <v>42705</v>
      </c>
      <c r="O149" s="4">
        <f t="shared" si="7"/>
        <v>2</v>
      </c>
      <c r="P149" s="4"/>
    </row>
    <row r="150" spans="1:16" ht="30.75" customHeight="1">
      <c r="A150" s="4" t="s">
        <v>16</v>
      </c>
      <c r="B150" s="4" t="s">
        <v>56</v>
      </c>
      <c r="C150" s="4"/>
      <c r="D150" s="4" t="s">
        <v>335</v>
      </c>
      <c r="E150" s="4"/>
      <c r="F150" s="4"/>
      <c r="G150" s="4" t="s">
        <v>20</v>
      </c>
      <c r="H150" s="4" t="s">
        <v>61</v>
      </c>
      <c r="I150" s="4"/>
      <c r="J150" s="4">
        <v>1</v>
      </c>
      <c r="K150" s="5">
        <v>2706436</v>
      </c>
      <c r="L150" s="6">
        <v>2</v>
      </c>
      <c r="M150" s="7">
        <v>41275</v>
      </c>
      <c r="N150" s="7">
        <v>42705</v>
      </c>
      <c r="O150" s="4">
        <f t="shared" si="7"/>
        <v>3</v>
      </c>
      <c r="P150" s="4"/>
    </row>
    <row r="151" spans="1:16" ht="15.75" customHeight="1">
      <c r="A151" s="4" t="s">
        <v>34</v>
      </c>
      <c r="B151" s="4" t="s">
        <v>56</v>
      </c>
      <c r="C151" s="4"/>
      <c r="D151" s="4" t="s">
        <v>336</v>
      </c>
      <c r="E151" s="4"/>
      <c r="F151" s="4"/>
      <c r="G151" s="4"/>
      <c r="H151" s="4" t="s">
        <v>61</v>
      </c>
      <c r="I151" s="4"/>
      <c r="J151" s="4">
        <v>1</v>
      </c>
      <c r="K151" s="22">
        <v>3770892.0000000005</v>
      </c>
      <c r="L151" s="23">
        <v>2</v>
      </c>
      <c r="M151" s="7">
        <v>42005</v>
      </c>
      <c r="N151" s="7">
        <v>42705</v>
      </c>
      <c r="O151" s="4">
        <f t="shared" si="7"/>
        <v>1</v>
      </c>
      <c r="P151" s="4"/>
    </row>
    <row r="152" spans="1:16" ht="21" customHeight="1">
      <c r="A152" s="4" t="s">
        <v>34</v>
      </c>
      <c r="B152" s="4" t="s">
        <v>56</v>
      </c>
      <c r="C152" s="4"/>
      <c r="D152" s="4" t="s">
        <v>337</v>
      </c>
      <c r="E152" s="4" t="s">
        <v>338</v>
      </c>
      <c r="F152" s="4"/>
      <c r="G152" s="4"/>
      <c r="H152" s="4" t="s">
        <v>61</v>
      </c>
      <c r="I152" s="4"/>
      <c r="J152" s="4">
        <v>1</v>
      </c>
      <c r="K152" s="5">
        <v>679440</v>
      </c>
      <c r="L152" s="6">
        <v>1</v>
      </c>
      <c r="M152" s="7">
        <v>41640</v>
      </c>
      <c r="N152" s="7">
        <v>42705</v>
      </c>
      <c r="O152" s="4">
        <f t="shared" si="7"/>
        <v>2</v>
      </c>
      <c r="P152" s="4"/>
    </row>
    <row r="153" spans="1:16" ht="30.75" customHeight="1">
      <c r="A153" s="4" t="s">
        <v>34</v>
      </c>
      <c r="B153" s="4" t="s">
        <v>56</v>
      </c>
      <c r="C153" s="4"/>
      <c r="D153" s="4" t="s">
        <v>339</v>
      </c>
      <c r="E153" s="4" t="s">
        <v>340</v>
      </c>
      <c r="F153" s="4"/>
      <c r="G153" s="4" t="s">
        <v>20</v>
      </c>
      <c r="H153" s="4" t="s">
        <v>61</v>
      </c>
      <c r="I153" s="4"/>
      <c r="J153" s="4">
        <v>1</v>
      </c>
      <c r="K153" s="5">
        <v>905920.00000000012</v>
      </c>
      <c r="L153" s="6">
        <v>1</v>
      </c>
      <c r="M153" s="7">
        <v>41640</v>
      </c>
      <c r="N153" s="7">
        <v>42705</v>
      </c>
      <c r="O153" s="4">
        <f t="shared" si="7"/>
        <v>2</v>
      </c>
      <c r="P153" s="4"/>
    </row>
    <row r="154" spans="1:16" ht="30.75" customHeight="1">
      <c r="A154" s="4" t="s">
        <v>16</v>
      </c>
      <c r="B154" s="4" t="s">
        <v>56</v>
      </c>
      <c r="C154" s="4"/>
      <c r="D154" s="4" t="s">
        <v>341</v>
      </c>
      <c r="E154" s="4" t="s">
        <v>342</v>
      </c>
      <c r="F154" s="4"/>
      <c r="G154" s="4" t="s">
        <v>20</v>
      </c>
      <c r="H154" s="4" t="s">
        <v>61</v>
      </c>
      <c r="I154" s="4"/>
      <c r="J154" s="4">
        <v>1</v>
      </c>
      <c r="K154" s="5">
        <v>328396</v>
      </c>
      <c r="L154" s="6">
        <v>1</v>
      </c>
      <c r="M154" s="7">
        <v>41640</v>
      </c>
      <c r="N154" s="7">
        <v>42705</v>
      </c>
      <c r="O154" s="4">
        <f t="shared" si="7"/>
        <v>2</v>
      </c>
      <c r="P154" s="4"/>
    </row>
    <row r="155" spans="1:16" ht="30.75" customHeight="1">
      <c r="A155" s="4" t="s">
        <v>34</v>
      </c>
      <c r="B155" s="4" t="s">
        <v>56</v>
      </c>
      <c r="C155" s="4"/>
      <c r="D155" s="4" t="s">
        <v>343</v>
      </c>
      <c r="E155" s="4" t="s">
        <v>344</v>
      </c>
      <c r="F155" s="4"/>
      <c r="G155" s="4" t="s">
        <v>20</v>
      </c>
      <c r="H155" s="4" t="s">
        <v>61</v>
      </c>
      <c r="I155" s="4"/>
      <c r="J155" s="4">
        <v>1</v>
      </c>
      <c r="K155" s="5">
        <v>158536</v>
      </c>
      <c r="L155" s="6">
        <v>1</v>
      </c>
      <c r="M155" s="7">
        <v>41640</v>
      </c>
      <c r="N155" s="7"/>
      <c r="O155" s="4"/>
      <c r="P155" s="4"/>
    </row>
    <row r="156" spans="1:16" ht="21" customHeight="1">
      <c r="A156" s="4" t="s">
        <v>16</v>
      </c>
      <c r="B156" s="4" t="s">
        <v>56</v>
      </c>
      <c r="C156" s="4"/>
      <c r="D156" s="4" t="s">
        <v>345</v>
      </c>
      <c r="E156" s="4" t="s">
        <v>346</v>
      </c>
      <c r="F156" s="4"/>
      <c r="G156" s="4"/>
      <c r="H156" s="4" t="s">
        <v>61</v>
      </c>
      <c r="I156" s="4"/>
      <c r="J156" s="4">
        <v>1</v>
      </c>
      <c r="K156" s="5">
        <v>98179.08</v>
      </c>
      <c r="L156" s="6">
        <v>1</v>
      </c>
      <c r="M156" s="7">
        <v>41640</v>
      </c>
      <c r="N156" s="7"/>
      <c r="O156" s="4"/>
      <c r="P156" s="4"/>
    </row>
    <row r="157" spans="1:16" ht="30.75" customHeight="1">
      <c r="A157" s="4" t="s">
        <v>22</v>
      </c>
      <c r="B157" s="4" t="s">
        <v>56</v>
      </c>
      <c r="C157" s="4"/>
      <c r="D157" s="4" t="s">
        <v>347</v>
      </c>
      <c r="E157" s="4"/>
      <c r="F157" s="4"/>
      <c r="G157" s="4" t="s">
        <v>20</v>
      </c>
      <c r="H157" s="4" t="s">
        <v>61</v>
      </c>
      <c r="I157" s="4"/>
      <c r="J157" s="4">
        <v>1</v>
      </c>
      <c r="K157" s="5">
        <v>158536</v>
      </c>
      <c r="L157" s="6">
        <v>1</v>
      </c>
      <c r="M157" s="7">
        <v>41640</v>
      </c>
      <c r="N157" s="7"/>
      <c r="O157" s="4"/>
      <c r="P157" s="4"/>
    </row>
    <row r="158" spans="1:16" ht="21" customHeight="1">
      <c r="A158" s="4" t="s">
        <v>22</v>
      </c>
      <c r="B158" s="4" t="s">
        <v>56</v>
      </c>
      <c r="C158" s="4" t="s">
        <v>348</v>
      </c>
      <c r="D158" s="4" t="s">
        <v>349</v>
      </c>
      <c r="E158" s="4"/>
      <c r="F158" s="4"/>
      <c r="G158" s="4"/>
      <c r="H158" s="4" t="s">
        <v>61</v>
      </c>
      <c r="I158" s="4"/>
      <c r="J158" s="4">
        <v>1</v>
      </c>
      <c r="K158" s="5">
        <v>147778.20000000001</v>
      </c>
      <c r="L158" s="6">
        <v>1</v>
      </c>
      <c r="M158" s="7">
        <v>41640</v>
      </c>
      <c r="N158" s="7">
        <v>42705</v>
      </c>
      <c r="O158" s="4">
        <f>DATEDIF(M158,N158,"y")</f>
        <v>2</v>
      </c>
      <c r="P158" s="4"/>
    </row>
    <row r="159" spans="1:16" ht="21" customHeight="1">
      <c r="A159" s="4" t="s">
        <v>34</v>
      </c>
      <c r="B159" s="4" t="s">
        <v>56</v>
      </c>
      <c r="C159" s="4"/>
      <c r="D159" s="4" t="s">
        <v>350</v>
      </c>
      <c r="E159" s="4"/>
      <c r="F159" s="4"/>
      <c r="G159" s="4" t="s">
        <v>60</v>
      </c>
      <c r="H159" s="4" t="s">
        <v>61</v>
      </c>
      <c r="I159" s="4"/>
      <c r="J159" s="4">
        <v>1</v>
      </c>
      <c r="K159" s="5">
        <v>56620.000000000007</v>
      </c>
      <c r="L159" s="6">
        <v>1</v>
      </c>
      <c r="M159" s="7">
        <v>41640</v>
      </c>
      <c r="N159" s="7"/>
      <c r="O159" s="4"/>
      <c r="P159" s="4"/>
    </row>
    <row r="160" spans="1:16" ht="30.75" customHeight="1">
      <c r="A160" s="4" t="s">
        <v>34</v>
      </c>
      <c r="B160" s="4" t="s">
        <v>56</v>
      </c>
      <c r="C160" s="4"/>
      <c r="D160" s="4" t="s">
        <v>351</v>
      </c>
      <c r="E160" s="4"/>
      <c r="F160" s="4"/>
      <c r="G160" s="4" t="s">
        <v>20</v>
      </c>
      <c r="H160" s="4" t="s">
        <v>74</v>
      </c>
      <c r="I160" s="4"/>
      <c r="J160" s="4">
        <v>1</v>
      </c>
      <c r="K160" s="5">
        <v>792680</v>
      </c>
      <c r="L160" s="6">
        <v>1</v>
      </c>
      <c r="M160" s="7">
        <v>41275</v>
      </c>
      <c r="N160" s="7"/>
      <c r="O160" s="4"/>
      <c r="P160" s="4"/>
    </row>
    <row r="161" spans="1:16" ht="21" customHeight="1">
      <c r="A161" s="4" t="s">
        <v>22</v>
      </c>
      <c r="B161" s="4" t="s">
        <v>56</v>
      </c>
      <c r="C161" s="4"/>
      <c r="D161" s="4" t="s">
        <v>352</v>
      </c>
      <c r="E161" s="4"/>
      <c r="F161" s="4"/>
      <c r="G161" s="4" t="s">
        <v>31</v>
      </c>
      <c r="H161" s="4" t="s">
        <v>74</v>
      </c>
      <c r="I161" s="4"/>
      <c r="J161" s="4">
        <v>1</v>
      </c>
      <c r="K161" s="22">
        <v>249128.00000000003</v>
      </c>
      <c r="L161" s="23">
        <v>1</v>
      </c>
      <c r="M161" s="7">
        <v>41640</v>
      </c>
      <c r="N161" s="7"/>
      <c r="O161" s="4"/>
      <c r="P161" s="4"/>
    </row>
    <row r="162" spans="1:16" ht="15.75" customHeight="1">
      <c r="A162" s="4" t="s">
        <v>22</v>
      </c>
      <c r="B162" s="4" t="s">
        <v>56</v>
      </c>
      <c r="C162" s="4"/>
      <c r="D162" s="4" t="s">
        <v>353</v>
      </c>
      <c r="E162" s="4"/>
      <c r="F162" s="4"/>
      <c r="G162" s="4"/>
      <c r="H162" s="4" t="s">
        <v>74</v>
      </c>
      <c r="I162" s="4"/>
      <c r="J162" s="4">
        <v>1</v>
      </c>
      <c r="K162" s="5">
        <v>50958000</v>
      </c>
      <c r="L162" s="6">
        <v>4</v>
      </c>
      <c r="M162" s="7">
        <v>41640</v>
      </c>
      <c r="N162" s="7">
        <v>42705</v>
      </c>
      <c r="O162" s="4">
        <f>DATEDIF(M162,N162,"y")</f>
        <v>2</v>
      </c>
      <c r="P162" s="4"/>
    </row>
    <row r="163" spans="1:16" ht="21" customHeight="1">
      <c r="A163" s="4" t="s">
        <v>34</v>
      </c>
      <c r="B163" s="4" t="s">
        <v>56</v>
      </c>
      <c r="C163" s="4"/>
      <c r="D163" s="4" t="s">
        <v>354</v>
      </c>
      <c r="E163" s="4"/>
      <c r="F163" s="4"/>
      <c r="G163" s="4" t="s">
        <v>60</v>
      </c>
      <c r="H163" s="4" t="s">
        <v>83</v>
      </c>
      <c r="I163" s="4"/>
      <c r="J163" s="4">
        <v>1</v>
      </c>
      <c r="K163" s="5">
        <v>6794.4000000000005</v>
      </c>
      <c r="L163" s="6">
        <v>1</v>
      </c>
      <c r="M163" s="7">
        <v>41640</v>
      </c>
      <c r="N163" s="7"/>
      <c r="O163" s="4"/>
      <c r="P163" s="4"/>
    </row>
    <row r="164" spans="1:16" ht="21" customHeight="1">
      <c r="A164" s="4" t="s">
        <v>16</v>
      </c>
      <c r="B164" s="4" t="s">
        <v>56</v>
      </c>
      <c r="C164" s="4"/>
      <c r="D164" s="4" t="s">
        <v>355</v>
      </c>
      <c r="E164" s="4"/>
      <c r="F164" s="4"/>
      <c r="G164" s="4" t="s">
        <v>31</v>
      </c>
      <c r="H164" s="4" t="s">
        <v>356</v>
      </c>
      <c r="I164" s="4"/>
      <c r="J164" s="4">
        <v>2</v>
      </c>
      <c r="K164" s="5">
        <v>5662000</v>
      </c>
      <c r="L164" s="6">
        <v>3</v>
      </c>
      <c r="M164" s="7">
        <v>41640</v>
      </c>
      <c r="N164" s="7">
        <v>43070</v>
      </c>
      <c r="O164" s="4">
        <f t="shared" ref="O164:O171" si="8">DATEDIF(M164,N164,"y")</f>
        <v>3</v>
      </c>
      <c r="P164" s="4"/>
    </row>
    <row r="165" spans="1:16" ht="21" customHeight="1">
      <c r="A165" s="4" t="s">
        <v>16</v>
      </c>
      <c r="B165" s="4" t="s">
        <v>56</v>
      </c>
      <c r="C165" s="4"/>
      <c r="D165" s="4" t="s">
        <v>357</v>
      </c>
      <c r="E165" s="4"/>
      <c r="F165" s="4"/>
      <c r="G165" s="4" t="s">
        <v>31</v>
      </c>
      <c r="H165" s="4"/>
      <c r="I165" s="4"/>
      <c r="J165" s="4">
        <v>4</v>
      </c>
      <c r="K165" s="5">
        <v>1811840.0000000002</v>
      </c>
      <c r="L165" s="6">
        <v>2</v>
      </c>
      <c r="M165" s="7">
        <v>41640</v>
      </c>
      <c r="N165" s="7">
        <v>43070</v>
      </c>
      <c r="O165" s="4">
        <f t="shared" si="8"/>
        <v>3</v>
      </c>
      <c r="P165" s="4"/>
    </row>
    <row r="166" spans="1:16" ht="21" customHeight="1">
      <c r="A166" s="4" t="s">
        <v>34</v>
      </c>
      <c r="B166" s="4" t="s">
        <v>56</v>
      </c>
      <c r="C166" s="4"/>
      <c r="D166" s="4" t="s">
        <v>358</v>
      </c>
      <c r="E166" s="4"/>
      <c r="F166" s="4"/>
      <c r="G166" s="4" t="s">
        <v>31</v>
      </c>
      <c r="H166" s="4" t="s">
        <v>359</v>
      </c>
      <c r="I166" s="4"/>
      <c r="J166" s="4">
        <v>2</v>
      </c>
      <c r="K166" s="5">
        <v>5662000</v>
      </c>
      <c r="L166" s="6">
        <v>3</v>
      </c>
      <c r="M166" s="7">
        <v>42005</v>
      </c>
      <c r="N166" s="7">
        <v>43435</v>
      </c>
      <c r="O166" s="4">
        <f t="shared" si="8"/>
        <v>3</v>
      </c>
      <c r="P166" s="4"/>
    </row>
    <row r="167" spans="1:16" ht="21" customHeight="1">
      <c r="A167" s="4" t="s">
        <v>16</v>
      </c>
      <c r="B167" s="4" t="s">
        <v>56</v>
      </c>
      <c r="C167" s="4"/>
      <c r="D167" s="4" t="s">
        <v>360</v>
      </c>
      <c r="E167" s="4"/>
      <c r="F167" s="4"/>
      <c r="G167" s="4" t="s">
        <v>31</v>
      </c>
      <c r="H167" s="4" t="s">
        <v>361</v>
      </c>
      <c r="I167" s="4"/>
      <c r="J167" s="4">
        <v>2</v>
      </c>
      <c r="K167" s="5">
        <v>4642840</v>
      </c>
      <c r="L167" s="6">
        <v>2</v>
      </c>
      <c r="M167" s="7">
        <v>41640</v>
      </c>
      <c r="N167" s="7">
        <v>42705</v>
      </c>
      <c r="O167" s="4">
        <f t="shared" si="8"/>
        <v>2</v>
      </c>
      <c r="P167" s="4"/>
    </row>
    <row r="168" spans="1:16" ht="30.75" customHeight="1">
      <c r="A168" s="4" t="s">
        <v>22</v>
      </c>
      <c r="B168" s="4" t="s">
        <v>56</v>
      </c>
      <c r="C168" s="4"/>
      <c r="D168" s="4" t="s">
        <v>362</v>
      </c>
      <c r="E168" s="4"/>
      <c r="F168" s="4"/>
      <c r="G168" s="4" t="s">
        <v>20</v>
      </c>
      <c r="H168" s="4"/>
      <c r="I168" s="4"/>
      <c r="J168" s="4">
        <v>4</v>
      </c>
      <c r="K168" s="5">
        <v>3374552</v>
      </c>
      <c r="L168" s="6">
        <v>2</v>
      </c>
      <c r="M168" s="7">
        <v>41275</v>
      </c>
      <c r="N168" s="7">
        <v>43070</v>
      </c>
      <c r="O168" s="4">
        <f t="shared" si="8"/>
        <v>4</v>
      </c>
      <c r="P168" s="4"/>
    </row>
    <row r="169" spans="1:16" ht="30.75" customHeight="1">
      <c r="A169" s="4" t="s">
        <v>22</v>
      </c>
      <c r="B169" s="4" t="s">
        <v>56</v>
      </c>
      <c r="C169" s="4"/>
      <c r="D169" s="4" t="s">
        <v>363</v>
      </c>
      <c r="E169" s="4"/>
      <c r="F169" s="4"/>
      <c r="G169" s="4" t="s">
        <v>20</v>
      </c>
      <c r="H169" s="4" t="s">
        <v>330</v>
      </c>
      <c r="I169" s="4"/>
      <c r="J169" s="4">
        <v>2</v>
      </c>
      <c r="K169" s="5">
        <v>20881456</v>
      </c>
      <c r="L169" s="6">
        <v>4</v>
      </c>
      <c r="M169" s="7">
        <v>41640</v>
      </c>
      <c r="N169" s="7">
        <v>42705</v>
      </c>
      <c r="O169" s="4">
        <f t="shared" si="8"/>
        <v>2</v>
      </c>
      <c r="P169" s="4"/>
    </row>
    <row r="170" spans="1:16" ht="21" customHeight="1">
      <c r="A170" s="4" t="s">
        <v>22</v>
      </c>
      <c r="B170" s="4" t="s">
        <v>56</v>
      </c>
      <c r="C170" s="4"/>
      <c r="D170" s="4" t="s">
        <v>364</v>
      </c>
      <c r="E170" s="4"/>
      <c r="F170" s="4"/>
      <c r="G170" s="4"/>
      <c r="H170" s="4" t="s">
        <v>330</v>
      </c>
      <c r="I170" s="4"/>
      <c r="J170" s="4">
        <v>2</v>
      </c>
      <c r="K170" s="5">
        <v>21062640</v>
      </c>
      <c r="L170" s="6">
        <v>4</v>
      </c>
      <c r="M170" s="7">
        <v>41640</v>
      </c>
      <c r="N170" s="7">
        <v>42705</v>
      </c>
      <c r="O170" s="4">
        <f t="shared" si="8"/>
        <v>2</v>
      </c>
      <c r="P170" s="4"/>
    </row>
    <row r="171" spans="1:16" ht="15.75" customHeight="1">
      <c r="A171" s="4" t="s">
        <v>365</v>
      </c>
      <c r="B171" s="4" t="s">
        <v>56</v>
      </c>
      <c r="C171" s="4"/>
      <c r="D171" s="4" t="s">
        <v>366</v>
      </c>
      <c r="E171" s="4"/>
      <c r="F171" s="4"/>
      <c r="G171" s="4"/>
      <c r="H171" s="4" t="s">
        <v>21</v>
      </c>
      <c r="I171" s="4"/>
      <c r="J171" s="4">
        <v>3</v>
      </c>
      <c r="K171" s="5">
        <v>7258684.0000000009</v>
      </c>
      <c r="L171" s="6">
        <v>3</v>
      </c>
      <c r="M171" s="7">
        <v>41640</v>
      </c>
      <c r="N171" s="7">
        <v>42339</v>
      </c>
      <c r="O171" s="4">
        <f t="shared" si="8"/>
        <v>1</v>
      </c>
      <c r="P171" s="4"/>
    </row>
    <row r="172" spans="1:16" ht="30.75" customHeight="1">
      <c r="A172" s="4" t="s">
        <v>34</v>
      </c>
      <c r="B172" s="4" t="s">
        <v>56</v>
      </c>
      <c r="C172" s="4"/>
      <c r="D172" s="4" t="s">
        <v>367</v>
      </c>
      <c r="E172" s="4" t="s">
        <v>368</v>
      </c>
      <c r="F172" s="4"/>
      <c r="G172" s="4" t="s">
        <v>20</v>
      </c>
      <c r="H172" s="4"/>
      <c r="I172" s="4"/>
      <c r="J172" s="4">
        <v>4</v>
      </c>
      <c r="K172" s="5">
        <v>10686458.800000001</v>
      </c>
      <c r="L172" s="6">
        <v>3</v>
      </c>
      <c r="M172" s="7">
        <v>41640</v>
      </c>
      <c r="N172" s="7"/>
      <c r="O172" s="4"/>
      <c r="P172" s="4"/>
    </row>
    <row r="173" spans="1:16" ht="21" customHeight="1">
      <c r="A173" s="4" t="s">
        <v>22</v>
      </c>
      <c r="B173" s="4" t="s">
        <v>56</v>
      </c>
      <c r="C173" s="4"/>
      <c r="D173" s="4" t="s">
        <v>369</v>
      </c>
      <c r="E173" s="4" t="s">
        <v>370</v>
      </c>
      <c r="F173" s="4"/>
      <c r="G173" s="4" t="s">
        <v>99</v>
      </c>
      <c r="H173" s="4" t="s">
        <v>61</v>
      </c>
      <c r="I173" s="4"/>
      <c r="J173" s="4">
        <v>1</v>
      </c>
      <c r="K173" s="5">
        <v>73606000</v>
      </c>
      <c r="L173" s="6">
        <v>4</v>
      </c>
      <c r="M173" s="7">
        <v>41640</v>
      </c>
      <c r="N173" s="7">
        <v>43070</v>
      </c>
      <c r="O173" s="4">
        <f t="shared" ref="O173:O197" si="9">DATEDIF(M173,N173,"y")</f>
        <v>3</v>
      </c>
      <c r="P173" s="24" t="s">
        <v>371</v>
      </c>
    </row>
    <row r="174" spans="1:16" ht="30.75" customHeight="1">
      <c r="A174" s="4" t="s">
        <v>22</v>
      </c>
      <c r="B174" s="4" t="s">
        <v>56</v>
      </c>
      <c r="C174" s="4"/>
      <c r="D174" s="4" t="s">
        <v>372</v>
      </c>
      <c r="E174" s="4" t="s">
        <v>373</v>
      </c>
      <c r="F174" s="4"/>
      <c r="G174" s="4" t="s">
        <v>20</v>
      </c>
      <c r="H174" s="4" t="s">
        <v>61</v>
      </c>
      <c r="I174" s="4"/>
      <c r="J174" s="4">
        <v>1</v>
      </c>
      <c r="K174" s="5">
        <v>10757800</v>
      </c>
      <c r="L174" s="6">
        <v>3</v>
      </c>
      <c r="M174" s="7">
        <v>41640</v>
      </c>
      <c r="N174" s="7">
        <v>43070</v>
      </c>
      <c r="O174" s="4">
        <f t="shared" si="9"/>
        <v>3</v>
      </c>
      <c r="P174" s="25" t="s">
        <v>374</v>
      </c>
    </row>
    <row r="175" spans="1:16" ht="21" customHeight="1">
      <c r="A175" s="4" t="s">
        <v>22</v>
      </c>
      <c r="B175" s="4" t="s">
        <v>56</v>
      </c>
      <c r="C175" s="4"/>
      <c r="D175" s="4" t="s">
        <v>375</v>
      </c>
      <c r="E175" s="4" t="s">
        <v>376</v>
      </c>
      <c r="F175" s="4"/>
      <c r="G175" s="4" t="s">
        <v>60</v>
      </c>
      <c r="H175" s="4" t="s">
        <v>61</v>
      </c>
      <c r="I175" s="4"/>
      <c r="J175" s="4">
        <v>1</v>
      </c>
      <c r="K175" s="5">
        <v>5662000</v>
      </c>
      <c r="L175" s="6">
        <v>3</v>
      </c>
      <c r="M175" s="7">
        <v>41640</v>
      </c>
      <c r="N175" s="7">
        <v>43435</v>
      </c>
      <c r="O175" s="4">
        <f t="shared" si="9"/>
        <v>4</v>
      </c>
      <c r="P175" s="4"/>
    </row>
    <row r="176" spans="1:16" ht="30.75" customHeight="1">
      <c r="A176" s="4" t="s">
        <v>22</v>
      </c>
      <c r="B176" s="4" t="s">
        <v>56</v>
      </c>
      <c r="C176" s="4"/>
      <c r="D176" s="4" t="s">
        <v>377</v>
      </c>
      <c r="E176" s="4" t="s">
        <v>378</v>
      </c>
      <c r="F176" s="4"/>
      <c r="G176" s="4" t="s">
        <v>20</v>
      </c>
      <c r="H176" s="4" t="s">
        <v>64</v>
      </c>
      <c r="I176" s="4"/>
      <c r="J176" s="4">
        <v>1</v>
      </c>
      <c r="K176" s="5">
        <v>24256008</v>
      </c>
      <c r="L176" s="6">
        <v>4</v>
      </c>
      <c r="M176" s="7">
        <v>41275</v>
      </c>
      <c r="N176" s="7">
        <v>43435</v>
      </c>
      <c r="O176" s="4">
        <f t="shared" si="9"/>
        <v>5</v>
      </c>
      <c r="P176" s="4" t="s">
        <v>379</v>
      </c>
    </row>
    <row r="177" spans="1:16" ht="21" customHeight="1">
      <c r="A177" s="4" t="s">
        <v>22</v>
      </c>
      <c r="B177" s="4" t="s">
        <v>56</v>
      </c>
      <c r="C177" s="4"/>
      <c r="D177" s="4" t="s">
        <v>380</v>
      </c>
      <c r="E177" s="4" t="s">
        <v>381</v>
      </c>
      <c r="F177" s="4"/>
      <c r="G177" s="4" t="s">
        <v>382</v>
      </c>
      <c r="H177" s="4" t="s">
        <v>64</v>
      </c>
      <c r="I177" s="4"/>
      <c r="J177" s="4">
        <v>1</v>
      </c>
      <c r="K177" s="5">
        <v>18684600</v>
      </c>
      <c r="L177" s="6">
        <v>3</v>
      </c>
      <c r="M177" s="7">
        <v>40909</v>
      </c>
      <c r="N177" s="7">
        <v>42705</v>
      </c>
      <c r="O177" s="4">
        <f t="shared" si="9"/>
        <v>4</v>
      </c>
      <c r="P177" s="4" t="s">
        <v>383</v>
      </c>
    </row>
    <row r="178" spans="1:16" ht="30.75" customHeight="1">
      <c r="A178" s="4" t="s">
        <v>22</v>
      </c>
      <c r="B178" s="4" t="s">
        <v>56</v>
      </c>
      <c r="C178" s="4"/>
      <c r="D178" s="4" t="s">
        <v>384</v>
      </c>
      <c r="E178" s="4" t="s">
        <v>385</v>
      </c>
      <c r="F178" s="4"/>
      <c r="G178" s="4"/>
      <c r="H178" s="4" t="s">
        <v>64</v>
      </c>
      <c r="I178" s="4"/>
      <c r="J178" s="4">
        <v>1</v>
      </c>
      <c r="K178" s="5">
        <v>13192460</v>
      </c>
      <c r="L178" s="6">
        <v>3</v>
      </c>
      <c r="M178" s="7">
        <v>41275</v>
      </c>
      <c r="N178" s="7">
        <v>43070</v>
      </c>
      <c r="O178" s="4">
        <f t="shared" si="9"/>
        <v>4</v>
      </c>
      <c r="P178" s="4" t="s">
        <v>386</v>
      </c>
    </row>
    <row r="179" spans="1:16" ht="21" customHeight="1">
      <c r="A179" s="4" t="s">
        <v>22</v>
      </c>
      <c r="B179" s="4" t="s">
        <v>56</v>
      </c>
      <c r="C179" s="4" t="s">
        <v>256</v>
      </c>
      <c r="D179" s="4" t="s">
        <v>387</v>
      </c>
      <c r="E179" s="4" t="s">
        <v>388</v>
      </c>
      <c r="F179" s="4"/>
      <c r="G179" s="4"/>
      <c r="H179" s="4" t="s">
        <v>64</v>
      </c>
      <c r="I179" s="4"/>
      <c r="J179" s="4">
        <v>1</v>
      </c>
      <c r="K179" s="5">
        <v>17552200</v>
      </c>
      <c r="L179" s="6">
        <v>3</v>
      </c>
      <c r="M179" s="7">
        <v>40909</v>
      </c>
      <c r="N179" s="7">
        <v>43435</v>
      </c>
      <c r="O179" s="4">
        <f t="shared" si="9"/>
        <v>6</v>
      </c>
      <c r="P179" s="4" t="s">
        <v>389</v>
      </c>
    </row>
    <row r="180" spans="1:16" ht="30.75" customHeight="1">
      <c r="A180" s="4" t="s">
        <v>22</v>
      </c>
      <c r="B180" s="4" t="s">
        <v>56</v>
      </c>
      <c r="C180" s="4"/>
      <c r="D180" s="4" t="s">
        <v>390</v>
      </c>
      <c r="E180" s="4" t="s">
        <v>376</v>
      </c>
      <c r="F180" s="4"/>
      <c r="G180" s="4" t="s">
        <v>20</v>
      </c>
      <c r="H180" s="4" t="s">
        <v>74</v>
      </c>
      <c r="I180" s="4"/>
      <c r="J180" s="4">
        <v>1</v>
      </c>
      <c r="K180" s="5">
        <v>32273400.000000004</v>
      </c>
      <c r="L180" s="6">
        <v>4</v>
      </c>
      <c r="M180" s="7">
        <v>41275</v>
      </c>
      <c r="N180" s="7">
        <v>43070</v>
      </c>
      <c r="O180" s="4">
        <f t="shared" si="9"/>
        <v>4</v>
      </c>
      <c r="P180" s="26" t="s">
        <v>391</v>
      </c>
    </row>
    <row r="181" spans="1:16" ht="30.75" customHeight="1">
      <c r="A181" s="4" t="s">
        <v>22</v>
      </c>
      <c r="B181" s="4" t="s">
        <v>56</v>
      </c>
      <c r="C181" s="4"/>
      <c r="D181" s="4" t="s">
        <v>392</v>
      </c>
      <c r="E181" s="4" t="s">
        <v>373</v>
      </c>
      <c r="F181" s="4"/>
      <c r="G181" s="4" t="s">
        <v>20</v>
      </c>
      <c r="H181" s="4" t="s">
        <v>74</v>
      </c>
      <c r="I181" s="4"/>
      <c r="J181" s="4">
        <v>1</v>
      </c>
      <c r="K181" s="5">
        <v>7360600.0000000009</v>
      </c>
      <c r="L181" s="6">
        <v>3</v>
      </c>
      <c r="M181" s="7">
        <v>42005</v>
      </c>
      <c r="N181" s="7">
        <v>43070</v>
      </c>
      <c r="O181" s="4">
        <f t="shared" si="9"/>
        <v>2</v>
      </c>
      <c r="P181" s="26" t="s">
        <v>393</v>
      </c>
    </row>
    <row r="182" spans="1:16" ht="30.75" customHeight="1">
      <c r="A182" s="4" t="s">
        <v>22</v>
      </c>
      <c r="B182" s="4" t="s">
        <v>56</v>
      </c>
      <c r="C182" s="4"/>
      <c r="D182" s="4" t="s">
        <v>394</v>
      </c>
      <c r="E182" s="4" t="s">
        <v>373</v>
      </c>
      <c r="F182" s="4"/>
      <c r="G182" s="4" t="s">
        <v>20</v>
      </c>
      <c r="H182" s="4" t="s">
        <v>74</v>
      </c>
      <c r="I182" s="4"/>
      <c r="J182" s="4">
        <v>1</v>
      </c>
      <c r="K182" s="5">
        <v>2831000</v>
      </c>
      <c r="L182" s="6">
        <v>2</v>
      </c>
      <c r="M182" s="7">
        <v>42005</v>
      </c>
      <c r="N182" s="7">
        <v>43435</v>
      </c>
      <c r="O182" s="4">
        <f t="shared" si="9"/>
        <v>3</v>
      </c>
      <c r="P182" s="26" t="s">
        <v>395</v>
      </c>
    </row>
    <row r="183" spans="1:16" ht="19.5" customHeight="1">
      <c r="A183" s="4" t="s">
        <v>34</v>
      </c>
      <c r="B183" s="4" t="s">
        <v>56</v>
      </c>
      <c r="C183" s="4"/>
      <c r="D183" s="4" t="s">
        <v>396</v>
      </c>
      <c r="E183" s="4"/>
      <c r="F183" s="4"/>
      <c r="G183" s="4" t="s">
        <v>31</v>
      </c>
      <c r="H183" s="9" t="s">
        <v>61</v>
      </c>
      <c r="I183" s="4" t="s">
        <v>397</v>
      </c>
      <c r="J183" s="4">
        <v>1</v>
      </c>
      <c r="K183" s="10">
        <v>3460000</v>
      </c>
      <c r="L183" s="18">
        <v>1</v>
      </c>
      <c r="M183" s="12">
        <v>41883</v>
      </c>
      <c r="N183" s="12">
        <v>43100</v>
      </c>
      <c r="O183" s="4">
        <f t="shared" si="9"/>
        <v>3</v>
      </c>
      <c r="P183" s="8"/>
    </row>
    <row r="184" spans="1:16" ht="19.5" customHeight="1">
      <c r="A184" s="4" t="s">
        <v>34</v>
      </c>
      <c r="B184" s="4" t="s">
        <v>56</v>
      </c>
      <c r="C184" s="4"/>
      <c r="D184" s="4" t="s">
        <v>396</v>
      </c>
      <c r="E184" s="4"/>
      <c r="F184" s="4"/>
      <c r="G184" s="4" t="s">
        <v>31</v>
      </c>
      <c r="H184" s="9" t="s">
        <v>61</v>
      </c>
      <c r="I184" s="4" t="s">
        <v>397</v>
      </c>
      <c r="J184" s="4">
        <v>1</v>
      </c>
      <c r="K184" s="10"/>
      <c r="L184" s="18"/>
      <c r="M184" s="12">
        <v>41883</v>
      </c>
      <c r="N184" s="12">
        <v>43100</v>
      </c>
      <c r="O184" s="4">
        <f t="shared" si="9"/>
        <v>3</v>
      </c>
      <c r="P184" s="8"/>
    </row>
    <row r="185" spans="1:16" ht="19.5" customHeight="1">
      <c r="A185" s="4" t="s">
        <v>34</v>
      </c>
      <c r="B185" s="4" t="s">
        <v>56</v>
      </c>
      <c r="C185" s="4"/>
      <c r="D185" s="4" t="s">
        <v>396</v>
      </c>
      <c r="E185" s="4"/>
      <c r="F185" s="4"/>
      <c r="G185" s="4" t="s">
        <v>31</v>
      </c>
      <c r="H185" s="9" t="s">
        <v>61</v>
      </c>
      <c r="I185" s="4" t="s">
        <v>397</v>
      </c>
      <c r="J185" s="4">
        <v>1</v>
      </c>
      <c r="K185" s="10"/>
      <c r="L185" s="18"/>
      <c r="M185" s="12">
        <v>41883</v>
      </c>
      <c r="N185" s="12">
        <v>43100</v>
      </c>
      <c r="O185" s="4">
        <f t="shared" si="9"/>
        <v>3</v>
      </c>
      <c r="P185" s="8"/>
    </row>
    <row r="186" spans="1:16" ht="19.5" customHeight="1">
      <c r="A186" s="4" t="s">
        <v>34</v>
      </c>
      <c r="B186" s="4" t="s">
        <v>56</v>
      </c>
      <c r="C186" s="4"/>
      <c r="D186" s="4" t="s">
        <v>396</v>
      </c>
      <c r="E186" s="4"/>
      <c r="F186" s="4"/>
      <c r="G186" s="4" t="s">
        <v>31</v>
      </c>
      <c r="H186" s="9" t="s">
        <v>61</v>
      </c>
      <c r="I186" s="4" t="s">
        <v>397</v>
      </c>
      <c r="J186" s="4">
        <v>1</v>
      </c>
      <c r="K186" s="10"/>
      <c r="L186" s="18"/>
      <c r="M186" s="12">
        <v>41883</v>
      </c>
      <c r="N186" s="12">
        <v>43100</v>
      </c>
      <c r="O186" s="4">
        <f t="shared" si="9"/>
        <v>3</v>
      </c>
      <c r="P186" s="8"/>
    </row>
    <row r="187" spans="1:16" ht="19.5" customHeight="1">
      <c r="A187" s="4" t="s">
        <v>34</v>
      </c>
      <c r="B187" s="4" t="s">
        <v>56</v>
      </c>
      <c r="C187" s="4"/>
      <c r="D187" s="4" t="s">
        <v>398</v>
      </c>
      <c r="E187" s="4"/>
      <c r="F187" s="4"/>
      <c r="G187" s="4" t="s">
        <v>31</v>
      </c>
      <c r="H187" s="9" t="s">
        <v>61</v>
      </c>
      <c r="I187" s="9" t="s">
        <v>62</v>
      </c>
      <c r="J187" s="4">
        <v>1</v>
      </c>
      <c r="K187" s="10">
        <v>1557000</v>
      </c>
      <c r="L187" s="18">
        <v>1</v>
      </c>
      <c r="M187" s="12">
        <v>41640</v>
      </c>
      <c r="N187" s="12">
        <v>43100</v>
      </c>
      <c r="O187" s="4">
        <f t="shared" si="9"/>
        <v>3</v>
      </c>
      <c r="P187" s="8"/>
    </row>
    <row r="188" spans="1:16" ht="30" customHeight="1">
      <c r="A188" s="4" t="s">
        <v>22</v>
      </c>
      <c r="B188" s="4" t="s">
        <v>399</v>
      </c>
      <c r="C188" s="4" t="s">
        <v>400</v>
      </c>
      <c r="D188" s="4" t="s">
        <v>401</v>
      </c>
      <c r="E188" s="4"/>
      <c r="F188" s="4"/>
      <c r="G188" s="4"/>
      <c r="H188" s="4" t="s">
        <v>74</v>
      </c>
      <c r="I188" s="4"/>
      <c r="J188" s="4">
        <v>1</v>
      </c>
      <c r="K188" s="5">
        <v>75870800</v>
      </c>
      <c r="L188" s="6">
        <v>4</v>
      </c>
      <c r="M188" s="7">
        <v>42370</v>
      </c>
      <c r="N188" s="7">
        <v>44166</v>
      </c>
      <c r="O188" s="4">
        <f t="shared" si="9"/>
        <v>4</v>
      </c>
      <c r="P188" s="4"/>
    </row>
    <row r="189" spans="1:16" ht="30" customHeight="1">
      <c r="A189" s="4" t="s">
        <v>16</v>
      </c>
      <c r="B189" s="4" t="s">
        <v>399</v>
      </c>
      <c r="C189" s="4"/>
      <c r="D189" s="4" t="s">
        <v>402</v>
      </c>
      <c r="E189" s="4" t="s">
        <v>403</v>
      </c>
      <c r="F189" s="4"/>
      <c r="G189" s="4" t="s">
        <v>60</v>
      </c>
      <c r="H189" s="4" t="s">
        <v>74</v>
      </c>
      <c r="I189" s="4"/>
      <c r="J189" s="4">
        <v>1</v>
      </c>
      <c r="K189" s="5">
        <v>328396</v>
      </c>
      <c r="L189" s="6">
        <v>1</v>
      </c>
      <c r="M189" s="7">
        <v>42370</v>
      </c>
      <c r="N189" s="7">
        <v>42705</v>
      </c>
      <c r="O189" s="4">
        <f t="shared" si="9"/>
        <v>0</v>
      </c>
      <c r="P189" s="4"/>
    </row>
    <row r="190" spans="1:16" ht="30" customHeight="1">
      <c r="A190" s="4" t="s">
        <v>22</v>
      </c>
      <c r="B190" s="4" t="s">
        <v>17</v>
      </c>
      <c r="C190" s="4"/>
      <c r="D190" s="4" t="s">
        <v>404</v>
      </c>
      <c r="E190" s="4" t="s">
        <v>405</v>
      </c>
      <c r="F190" s="4"/>
      <c r="G190" s="4" t="s">
        <v>20</v>
      </c>
      <c r="H190" s="4" t="s">
        <v>39</v>
      </c>
      <c r="I190" s="4"/>
      <c r="J190" s="4">
        <v>2</v>
      </c>
      <c r="K190" s="5"/>
      <c r="L190" s="6"/>
      <c r="M190" s="7">
        <v>42370</v>
      </c>
      <c r="N190" s="7">
        <v>44531</v>
      </c>
      <c r="O190" s="4">
        <f t="shared" si="9"/>
        <v>5</v>
      </c>
      <c r="P190" s="4" t="s">
        <v>406</v>
      </c>
    </row>
    <row r="191" spans="1:16" ht="30.75" customHeight="1">
      <c r="A191" s="4" t="s">
        <v>22</v>
      </c>
      <c r="B191" s="4" t="s">
        <v>407</v>
      </c>
      <c r="C191" s="4"/>
      <c r="D191" s="4" t="s">
        <v>408</v>
      </c>
      <c r="E191" s="4"/>
      <c r="F191" s="4"/>
      <c r="G191" s="4" t="s">
        <v>20</v>
      </c>
      <c r="H191" s="4" t="s">
        <v>64</v>
      </c>
      <c r="I191" s="4" t="s">
        <v>409</v>
      </c>
      <c r="J191" s="4">
        <v>1</v>
      </c>
      <c r="K191" s="5">
        <v>905920.00000000012</v>
      </c>
      <c r="L191" s="6">
        <v>1</v>
      </c>
      <c r="M191" s="7">
        <v>41275</v>
      </c>
      <c r="N191" s="7">
        <v>42705</v>
      </c>
      <c r="O191" s="4">
        <f t="shared" si="9"/>
        <v>3</v>
      </c>
      <c r="P191" s="4"/>
    </row>
    <row r="192" spans="1:16" ht="30.75" customHeight="1">
      <c r="A192" s="4" t="s">
        <v>22</v>
      </c>
      <c r="B192" s="4" t="s">
        <v>407</v>
      </c>
      <c r="C192" s="4"/>
      <c r="D192" s="4" t="s">
        <v>410</v>
      </c>
      <c r="E192" s="4" t="s">
        <v>411</v>
      </c>
      <c r="F192" s="4"/>
      <c r="G192" s="4" t="s">
        <v>20</v>
      </c>
      <c r="H192" s="4" t="s">
        <v>61</v>
      </c>
      <c r="I192" s="4"/>
      <c r="J192" s="4">
        <v>1</v>
      </c>
      <c r="K192" s="5">
        <v>3963400.0000000005</v>
      </c>
      <c r="L192" s="6">
        <v>2</v>
      </c>
      <c r="M192" s="7">
        <v>40179</v>
      </c>
      <c r="N192" s="7">
        <v>41974</v>
      </c>
      <c r="O192" s="4">
        <f t="shared" si="9"/>
        <v>4</v>
      </c>
      <c r="P192" s="4"/>
    </row>
    <row r="193" spans="1:16" ht="30.75" customHeight="1">
      <c r="A193" s="4" t="s">
        <v>22</v>
      </c>
      <c r="B193" s="4" t="s">
        <v>407</v>
      </c>
      <c r="C193" s="4"/>
      <c r="D193" s="4" t="s">
        <v>412</v>
      </c>
      <c r="E193" s="4"/>
      <c r="F193" s="4"/>
      <c r="G193" s="4" t="s">
        <v>20</v>
      </c>
      <c r="H193" s="4" t="s">
        <v>61</v>
      </c>
      <c r="I193" s="4"/>
      <c r="J193" s="4">
        <v>1</v>
      </c>
      <c r="K193" s="5">
        <v>1132400</v>
      </c>
      <c r="L193" s="6">
        <v>2</v>
      </c>
      <c r="M193" s="7">
        <v>40544</v>
      </c>
      <c r="N193" s="7">
        <v>41974</v>
      </c>
      <c r="O193" s="4">
        <f t="shared" si="9"/>
        <v>3</v>
      </c>
      <c r="P193" s="4"/>
    </row>
    <row r="194" spans="1:16" ht="30.75" customHeight="1">
      <c r="A194" s="4" t="s">
        <v>22</v>
      </c>
      <c r="B194" s="4" t="s">
        <v>407</v>
      </c>
      <c r="C194" s="4"/>
      <c r="D194" s="4" t="s">
        <v>413</v>
      </c>
      <c r="E194" s="4"/>
      <c r="F194" s="4"/>
      <c r="G194" s="4" t="s">
        <v>20</v>
      </c>
      <c r="H194" s="4" t="s">
        <v>61</v>
      </c>
      <c r="I194" s="4" t="s">
        <v>414</v>
      </c>
      <c r="J194" s="4">
        <v>1</v>
      </c>
      <c r="K194" s="5">
        <v>7926800.0000000009</v>
      </c>
      <c r="L194" s="6">
        <v>3</v>
      </c>
      <c r="M194" s="7">
        <v>40179</v>
      </c>
      <c r="N194" s="7">
        <v>42339</v>
      </c>
      <c r="O194" s="4">
        <f t="shared" si="9"/>
        <v>5</v>
      </c>
      <c r="P194" s="4"/>
    </row>
    <row r="195" spans="1:16" ht="30.75" customHeight="1">
      <c r="A195" s="4" t="s">
        <v>22</v>
      </c>
      <c r="B195" s="4" t="s">
        <v>407</v>
      </c>
      <c r="C195" s="4"/>
      <c r="D195" s="4" t="s">
        <v>415</v>
      </c>
      <c r="E195" s="4"/>
      <c r="F195" s="4"/>
      <c r="G195" s="4" t="s">
        <v>20</v>
      </c>
      <c r="H195" s="4" t="s">
        <v>61</v>
      </c>
      <c r="I195" s="4"/>
      <c r="J195" s="4">
        <v>1</v>
      </c>
      <c r="K195" s="5">
        <v>8119308.0000000009</v>
      </c>
      <c r="L195" s="6">
        <v>3</v>
      </c>
      <c r="M195" s="7">
        <v>41640</v>
      </c>
      <c r="N195" s="7">
        <v>43800</v>
      </c>
      <c r="O195" s="4">
        <f t="shared" si="9"/>
        <v>5</v>
      </c>
      <c r="P195" s="4"/>
    </row>
    <row r="196" spans="1:16" ht="15.75" customHeight="1">
      <c r="A196" s="4" t="s">
        <v>22</v>
      </c>
      <c r="B196" s="4" t="s">
        <v>407</v>
      </c>
      <c r="C196" s="4"/>
      <c r="D196" s="4" t="s">
        <v>416</v>
      </c>
      <c r="E196" s="4" t="s">
        <v>68</v>
      </c>
      <c r="F196" s="4"/>
      <c r="G196" s="4" t="s">
        <v>69</v>
      </c>
      <c r="H196" s="4" t="s">
        <v>61</v>
      </c>
      <c r="I196" s="4"/>
      <c r="J196" s="4">
        <v>1</v>
      </c>
      <c r="K196" s="5">
        <v>1698600</v>
      </c>
      <c r="L196" s="6">
        <v>2</v>
      </c>
      <c r="M196" s="7">
        <v>41275</v>
      </c>
      <c r="N196" s="7">
        <v>42339</v>
      </c>
      <c r="O196" s="4">
        <f t="shared" si="9"/>
        <v>2</v>
      </c>
      <c r="P196" s="4"/>
    </row>
    <row r="197" spans="1:16" ht="30.75" customHeight="1">
      <c r="A197" s="4" t="s">
        <v>22</v>
      </c>
      <c r="B197" s="4" t="s">
        <v>407</v>
      </c>
      <c r="C197" s="4"/>
      <c r="D197" s="4" t="s">
        <v>417</v>
      </c>
      <c r="E197" s="4"/>
      <c r="F197" s="4"/>
      <c r="G197" s="4" t="s">
        <v>20</v>
      </c>
      <c r="H197" s="4" t="s">
        <v>74</v>
      </c>
      <c r="I197" s="4" t="s">
        <v>418</v>
      </c>
      <c r="J197" s="4">
        <v>1</v>
      </c>
      <c r="K197" s="5">
        <v>10293516</v>
      </c>
      <c r="L197" s="6">
        <v>3</v>
      </c>
      <c r="M197" s="7">
        <v>41275</v>
      </c>
      <c r="N197" s="7">
        <v>43435</v>
      </c>
      <c r="O197" s="4">
        <f t="shared" si="9"/>
        <v>5</v>
      </c>
      <c r="P197" s="4"/>
    </row>
    <row r="198" spans="1:16" ht="15.75" customHeight="1">
      <c r="A198" s="4" t="s">
        <v>22</v>
      </c>
      <c r="B198" s="4" t="s">
        <v>407</v>
      </c>
      <c r="C198" s="4"/>
      <c r="D198" s="4" t="s">
        <v>419</v>
      </c>
      <c r="E198" s="4"/>
      <c r="F198" s="4"/>
      <c r="G198" s="4"/>
      <c r="H198" s="4" t="s">
        <v>74</v>
      </c>
      <c r="I198" s="4"/>
      <c r="J198" s="4">
        <v>1</v>
      </c>
      <c r="K198" s="5">
        <v>5662000</v>
      </c>
      <c r="L198" s="6">
        <v>3</v>
      </c>
      <c r="M198" s="7"/>
      <c r="N198" s="7"/>
      <c r="O198" s="4"/>
      <c r="P198" s="4"/>
    </row>
    <row r="199" spans="1:16" ht="30.75" customHeight="1">
      <c r="A199" s="4" t="s">
        <v>34</v>
      </c>
      <c r="B199" s="4" t="s">
        <v>407</v>
      </c>
      <c r="C199" s="4"/>
      <c r="D199" s="4" t="s">
        <v>420</v>
      </c>
      <c r="E199" s="4" t="s">
        <v>368</v>
      </c>
      <c r="F199" s="4"/>
      <c r="G199" s="4" t="s">
        <v>382</v>
      </c>
      <c r="H199" s="4" t="s">
        <v>21</v>
      </c>
      <c r="I199" s="4"/>
      <c r="J199" s="4">
        <v>3</v>
      </c>
      <c r="K199" s="5">
        <v>1528740</v>
      </c>
      <c r="L199" s="6">
        <v>2</v>
      </c>
      <c r="M199" s="7">
        <v>41275</v>
      </c>
      <c r="N199" s="7">
        <v>43070</v>
      </c>
      <c r="O199" s="4">
        <f t="shared" ref="O199:O207" si="10">DATEDIF(M199,N199,"y")</f>
        <v>4</v>
      </c>
      <c r="P199" s="4"/>
    </row>
    <row r="200" spans="1:16" ht="15.75" customHeight="1">
      <c r="A200" s="4" t="s">
        <v>22</v>
      </c>
      <c r="B200" s="4" t="s">
        <v>421</v>
      </c>
      <c r="C200" s="8"/>
      <c r="D200" s="4" t="s">
        <v>422</v>
      </c>
      <c r="E200" s="8"/>
      <c r="F200" s="8"/>
      <c r="G200" s="8"/>
      <c r="H200" s="4" t="s">
        <v>64</v>
      </c>
      <c r="I200" s="8"/>
      <c r="J200" s="4">
        <v>1</v>
      </c>
      <c r="K200" s="5">
        <v>20383200</v>
      </c>
      <c r="L200" s="6">
        <v>4</v>
      </c>
      <c r="M200" s="27">
        <v>39448</v>
      </c>
      <c r="N200" s="27">
        <v>42339</v>
      </c>
      <c r="O200" s="4">
        <f t="shared" si="10"/>
        <v>7</v>
      </c>
      <c r="P200" s="8"/>
    </row>
    <row r="201" spans="1:16" ht="30.75" customHeight="1">
      <c r="A201" s="4" t="s">
        <v>34</v>
      </c>
      <c r="B201" s="4" t="s">
        <v>421</v>
      </c>
      <c r="C201" s="8"/>
      <c r="D201" s="4" t="s">
        <v>423</v>
      </c>
      <c r="E201" s="8"/>
      <c r="F201" s="8"/>
      <c r="G201" s="4" t="s">
        <v>20</v>
      </c>
      <c r="H201" s="4" t="s">
        <v>64</v>
      </c>
      <c r="I201" s="8"/>
      <c r="J201" s="4">
        <v>1</v>
      </c>
      <c r="K201" s="5">
        <v>1358880</v>
      </c>
      <c r="L201" s="6">
        <v>2</v>
      </c>
      <c r="M201" s="27">
        <v>41640</v>
      </c>
      <c r="N201" s="27">
        <v>42705</v>
      </c>
      <c r="O201" s="4">
        <f t="shared" si="10"/>
        <v>2</v>
      </c>
      <c r="P201" s="8"/>
    </row>
    <row r="202" spans="1:16" ht="21" customHeight="1">
      <c r="A202" s="4" t="s">
        <v>34</v>
      </c>
      <c r="B202" s="4" t="s">
        <v>421</v>
      </c>
      <c r="C202" s="8"/>
      <c r="D202" s="4" t="s">
        <v>424</v>
      </c>
      <c r="E202" s="8"/>
      <c r="F202" s="8"/>
      <c r="G202" s="4" t="s">
        <v>31</v>
      </c>
      <c r="H202" s="4" t="s">
        <v>64</v>
      </c>
      <c r="I202" s="8"/>
      <c r="J202" s="4">
        <v>1</v>
      </c>
      <c r="K202" s="5">
        <v>147212</v>
      </c>
      <c r="L202" s="6">
        <v>1</v>
      </c>
      <c r="M202" s="27">
        <v>41640</v>
      </c>
      <c r="N202" s="27">
        <v>42705</v>
      </c>
      <c r="O202" s="4">
        <f t="shared" si="10"/>
        <v>2</v>
      </c>
      <c r="P202" s="8"/>
    </row>
    <row r="203" spans="1:16" ht="15.75" customHeight="1">
      <c r="A203" s="4" t="s">
        <v>34</v>
      </c>
      <c r="B203" s="4" t="s">
        <v>421</v>
      </c>
      <c r="C203" s="8"/>
      <c r="D203" s="4" t="s">
        <v>425</v>
      </c>
      <c r="E203" s="8"/>
      <c r="F203" s="8"/>
      <c r="G203" s="4" t="s">
        <v>99</v>
      </c>
      <c r="H203" s="4" t="s">
        <v>64</v>
      </c>
      <c r="I203" s="8"/>
      <c r="J203" s="4">
        <v>1</v>
      </c>
      <c r="K203" s="5">
        <v>113240.00000000001</v>
      </c>
      <c r="L203" s="6">
        <v>1</v>
      </c>
      <c r="M203" s="27">
        <v>41640</v>
      </c>
      <c r="N203" s="27">
        <v>42339</v>
      </c>
      <c r="O203" s="4">
        <f t="shared" si="10"/>
        <v>1</v>
      </c>
      <c r="P203" s="8"/>
    </row>
    <row r="204" spans="1:16" ht="21" customHeight="1">
      <c r="A204" s="4" t="s">
        <v>16</v>
      </c>
      <c r="B204" s="4" t="s">
        <v>421</v>
      </c>
      <c r="C204" s="8"/>
      <c r="D204" s="4" t="s">
        <v>426</v>
      </c>
      <c r="E204" s="8"/>
      <c r="F204" s="8"/>
      <c r="G204" s="4" t="s">
        <v>31</v>
      </c>
      <c r="H204" s="4" t="s">
        <v>61</v>
      </c>
      <c r="I204" s="8"/>
      <c r="J204" s="4">
        <v>1</v>
      </c>
      <c r="K204" s="5">
        <v>15174160.000000002</v>
      </c>
      <c r="L204" s="6">
        <v>3</v>
      </c>
      <c r="M204" s="27">
        <v>41275</v>
      </c>
      <c r="N204" s="27">
        <v>42339</v>
      </c>
      <c r="O204" s="4">
        <f t="shared" si="10"/>
        <v>2</v>
      </c>
      <c r="P204" s="8"/>
    </row>
    <row r="205" spans="1:16" ht="30.75" customHeight="1">
      <c r="A205" s="4" t="s">
        <v>22</v>
      </c>
      <c r="B205" s="4" t="s">
        <v>421</v>
      </c>
      <c r="C205" s="8"/>
      <c r="D205" s="4" t="s">
        <v>427</v>
      </c>
      <c r="E205" s="8"/>
      <c r="F205" s="8"/>
      <c r="G205" s="4" t="s">
        <v>20</v>
      </c>
      <c r="H205" s="4" t="s">
        <v>61</v>
      </c>
      <c r="I205" s="8"/>
      <c r="J205" s="4">
        <v>1</v>
      </c>
      <c r="K205" s="5">
        <v>2264800</v>
      </c>
      <c r="L205" s="6">
        <v>2</v>
      </c>
      <c r="M205" s="16">
        <v>40909</v>
      </c>
      <c r="N205" s="27">
        <v>42705</v>
      </c>
      <c r="O205" s="4">
        <f t="shared" si="10"/>
        <v>4</v>
      </c>
      <c r="P205" s="8"/>
    </row>
    <row r="206" spans="1:16" ht="30.75" customHeight="1">
      <c r="A206" s="4" t="s">
        <v>16</v>
      </c>
      <c r="B206" s="4" t="s">
        <v>421</v>
      </c>
      <c r="C206" s="8"/>
      <c r="D206" s="4" t="s">
        <v>428</v>
      </c>
      <c r="E206" s="8"/>
      <c r="F206" s="8"/>
      <c r="G206" s="4" t="s">
        <v>20</v>
      </c>
      <c r="H206" s="4" t="s">
        <v>61</v>
      </c>
      <c r="I206" s="8"/>
      <c r="J206" s="4">
        <v>1</v>
      </c>
      <c r="K206" s="5">
        <v>19250800</v>
      </c>
      <c r="L206" s="6">
        <v>3</v>
      </c>
      <c r="M206" s="27">
        <v>41275</v>
      </c>
      <c r="N206" s="27">
        <v>42705</v>
      </c>
      <c r="O206" s="4">
        <f t="shared" si="10"/>
        <v>3</v>
      </c>
      <c r="P206" s="8"/>
    </row>
    <row r="207" spans="1:16" ht="30.75" customHeight="1">
      <c r="A207" s="4" t="s">
        <v>16</v>
      </c>
      <c r="B207" s="4" t="s">
        <v>421</v>
      </c>
      <c r="C207" s="8"/>
      <c r="D207" s="4" t="s">
        <v>429</v>
      </c>
      <c r="E207" s="8"/>
      <c r="F207" s="8"/>
      <c r="G207" s="4" t="s">
        <v>20</v>
      </c>
      <c r="H207" s="4" t="s">
        <v>61</v>
      </c>
      <c r="I207" s="8"/>
      <c r="J207" s="4">
        <v>1</v>
      </c>
      <c r="K207" s="5">
        <v>147212</v>
      </c>
      <c r="L207" s="6">
        <v>1</v>
      </c>
      <c r="M207" s="27">
        <v>41640</v>
      </c>
      <c r="N207" s="27">
        <v>42339</v>
      </c>
      <c r="O207" s="4">
        <f t="shared" si="10"/>
        <v>1</v>
      </c>
      <c r="P207" s="8"/>
    </row>
    <row r="208" spans="1:16" ht="15.75" customHeight="1">
      <c r="A208" s="4" t="s">
        <v>22</v>
      </c>
      <c r="B208" s="4" t="s">
        <v>421</v>
      </c>
      <c r="C208" s="8"/>
      <c r="D208" s="4" t="s">
        <v>430</v>
      </c>
      <c r="E208" s="8"/>
      <c r="F208" s="8"/>
      <c r="G208" s="8"/>
      <c r="H208" s="4" t="s">
        <v>74</v>
      </c>
      <c r="I208" s="8"/>
      <c r="J208" s="4">
        <v>1</v>
      </c>
      <c r="K208" s="5">
        <v>67944000</v>
      </c>
      <c r="L208" s="6">
        <v>4</v>
      </c>
      <c r="M208" s="27">
        <v>42736</v>
      </c>
      <c r="N208" s="13"/>
      <c r="O208" s="4"/>
      <c r="P208" s="8"/>
    </row>
    <row r="209" spans="1:16" ht="21" customHeight="1">
      <c r="A209" s="4" t="s">
        <v>16</v>
      </c>
      <c r="B209" s="4" t="s">
        <v>421</v>
      </c>
      <c r="C209" s="8"/>
      <c r="D209" s="4" t="s">
        <v>431</v>
      </c>
      <c r="E209" s="4" t="s">
        <v>214</v>
      </c>
      <c r="F209" s="8"/>
      <c r="G209" s="4" t="s">
        <v>31</v>
      </c>
      <c r="H209" s="4" t="s">
        <v>74</v>
      </c>
      <c r="I209" s="8"/>
      <c r="J209" s="4">
        <v>1</v>
      </c>
      <c r="K209" s="5">
        <v>3046156</v>
      </c>
      <c r="L209" s="6">
        <v>2</v>
      </c>
      <c r="M209" s="27">
        <v>41640</v>
      </c>
      <c r="N209" s="27">
        <v>42339</v>
      </c>
      <c r="O209" s="4">
        <f t="shared" ref="O209:O213" si="11">DATEDIF(M209,N209,"y")</f>
        <v>1</v>
      </c>
      <c r="P209" s="8"/>
    </row>
    <row r="210" spans="1:16" ht="30.75" customHeight="1">
      <c r="A210" s="4" t="s">
        <v>34</v>
      </c>
      <c r="B210" s="4" t="s">
        <v>421</v>
      </c>
      <c r="C210" s="4" t="s">
        <v>432</v>
      </c>
      <c r="D210" s="4" t="s">
        <v>420</v>
      </c>
      <c r="E210" s="4" t="s">
        <v>368</v>
      </c>
      <c r="F210" s="8"/>
      <c r="G210" s="9" t="s">
        <v>382</v>
      </c>
      <c r="H210" s="4" t="s">
        <v>21</v>
      </c>
      <c r="I210" s="8"/>
      <c r="J210" s="4">
        <v>3</v>
      </c>
      <c r="K210" s="5">
        <v>5424196</v>
      </c>
      <c r="L210" s="6">
        <v>3</v>
      </c>
      <c r="M210" s="27">
        <v>41275</v>
      </c>
      <c r="N210" s="27">
        <v>43070</v>
      </c>
      <c r="O210" s="4">
        <f t="shared" si="11"/>
        <v>4</v>
      </c>
      <c r="P210" s="8"/>
    </row>
    <row r="211" spans="1:16" ht="30.75" customHeight="1">
      <c r="A211" s="4" t="s">
        <v>16</v>
      </c>
      <c r="B211" s="4" t="s">
        <v>421</v>
      </c>
      <c r="C211" s="4" t="s">
        <v>432</v>
      </c>
      <c r="D211" s="4" t="s">
        <v>433</v>
      </c>
      <c r="E211" s="4" t="s">
        <v>434</v>
      </c>
      <c r="F211" s="8"/>
      <c r="G211" s="4" t="s">
        <v>20</v>
      </c>
      <c r="H211" s="4" t="s">
        <v>330</v>
      </c>
      <c r="I211" s="4" t="s">
        <v>435</v>
      </c>
      <c r="J211" s="4">
        <v>2</v>
      </c>
      <c r="K211" s="5">
        <v>3000000</v>
      </c>
      <c r="L211" s="6">
        <v>2</v>
      </c>
      <c r="M211" s="27">
        <v>41671</v>
      </c>
      <c r="N211" s="27">
        <v>42401</v>
      </c>
      <c r="O211" s="4">
        <f t="shared" si="11"/>
        <v>2</v>
      </c>
      <c r="P211" s="8"/>
    </row>
    <row r="212" spans="1:16" ht="30.75" customHeight="1">
      <c r="A212" s="4" t="s">
        <v>16</v>
      </c>
      <c r="B212" s="4" t="s">
        <v>421</v>
      </c>
      <c r="C212" s="4" t="s">
        <v>432</v>
      </c>
      <c r="D212" s="4" t="s">
        <v>436</v>
      </c>
      <c r="E212" s="4" t="s">
        <v>437</v>
      </c>
      <c r="F212" s="8"/>
      <c r="G212" s="4" t="s">
        <v>20</v>
      </c>
      <c r="H212" s="4" t="s">
        <v>330</v>
      </c>
      <c r="I212" s="4" t="s">
        <v>435</v>
      </c>
      <c r="J212" s="4">
        <v>2</v>
      </c>
      <c r="K212" s="5">
        <v>2196856</v>
      </c>
      <c r="L212" s="6">
        <v>2</v>
      </c>
      <c r="M212" s="27">
        <v>41640</v>
      </c>
      <c r="N212" s="27">
        <v>42339</v>
      </c>
      <c r="O212" s="4">
        <f t="shared" si="11"/>
        <v>1</v>
      </c>
      <c r="P212" s="8"/>
    </row>
    <row r="213" spans="1:16" ht="30.75" customHeight="1">
      <c r="A213" s="4" t="s">
        <v>16</v>
      </c>
      <c r="B213" s="4" t="s">
        <v>421</v>
      </c>
      <c r="C213" s="4" t="s">
        <v>432</v>
      </c>
      <c r="D213" s="4" t="s">
        <v>438</v>
      </c>
      <c r="E213" s="4" t="s">
        <v>439</v>
      </c>
      <c r="F213" s="8"/>
      <c r="G213" s="4" t="s">
        <v>31</v>
      </c>
      <c r="H213" s="4" t="s">
        <v>330</v>
      </c>
      <c r="I213" s="8"/>
      <c r="J213" s="4">
        <v>2</v>
      </c>
      <c r="K213" s="5">
        <v>2434660</v>
      </c>
      <c r="L213" s="6">
        <v>2</v>
      </c>
      <c r="M213" s="27">
        <v>41640</v>
      </c>
      <c r="N213" s="27">
        <v>42339</v>
      </c>
      <c r="O213" s="4">
        <f t="shared" si="11"/>
        <v>1</v>
      </c>
      <c r="P213" s="8"/>
    </row>
    <row r="214" spans="1:16" ht="30" customHeight="1">
      <c r="A214" s="4" t="s">
        <v>34</v>
      </c>
      <c r="B214" s="4" t="s">
        <v>421</v>
      </c>
      <c r="C214" s="24" t="s">
        <v>57</v>
      </c>
      <c r="D214" s="4" t="s">
        <v>440</v>
      </c>
      <c r="E214" s="9" t="s">
        <v>59</v>
      </c>
      <c r="F214" s="8"/>
      <c r="G214" s="4" t="s">
        <v>31</v>
      </c>
      <c r="H214" s="9" t="s">
        <v>61</v>
      </c>
      <c r="I214" s="9" t="s">
        <v>62</v>
      </c>
      <c r="J214" s="4">
        <v>1</v>
      </c>
      <c r="K214" s="10">
        <v>75562.074999999997</v>
      </c>
      <c r="L214" s="18">
        <v>1</v>
      </c>
      <c r="M214" s="16"/>
      <c r="N214" s="13"/>
      <c r="O214" s="4"/>
      <c r="P214" s="8"/>
    </row>
    <row r="215" spans="1:16" ht="30.75" customHeight="1">
      <c r="A215" s="4" t="s">
        <v>16</v>
      </c>
      <c r="B215" s="4" t="s">
        <v>128</v>
      </c>
      <c r="C215" s="4"/>
      <c r="D215" s="4" t="s">
        <v>441</v>
      </c>
      <c r="E215" s="4"/>
      <c r="F215" s="4"/>
      <c r="G215" s="4" t="s">
        <v>20</v>
      </c>
      <c r="H215" s="4" t="s">
        <v>61</v>
      </c>
      <c r="I215" s="4"/>
      <c r="J215" s="4">
        <v>1</v>
      </c>
      <c r="K215" s="5">
        <v>271776</v>
      </c>
      <c r="L215" s="6">
        <v>1</v>
      </c>
      <c r="M215" s="7"/>
      <c r="N215" s="7">
        <v>42705</v>
      </c>
      <c r="O215" s="4"/>
      <c r="P215" s="4"/>
    </row>
    <row r="216" spans="1:16" ht="15.75" customHeight="1">
      <c r="A216" s="4" t="s">
        <v>22</v>
      </c>
      <c r="B216" s="4" t="s">
        <v>128</v>
      </c>
      <c r="C216" s="4" t="s">
        <v>442</v>
      </c>
      <c r="D216" s="4" t="s">
        <v>443</v>
      </c>
      <c r="E216" s="4" t="s">
        <v>444</v>
      </c>
      <c r="F216" s="4"/>
      <c r="G216" s="4" t="s">
        <v>99</v>
      </c>
      <c r="H216" s="4" t="s">
        <v>61</v>
      </c>
      <c r="I216" s="4" t="s">
        <v>445</v>
      </c>
      <c r="J216" s="4">
        <v>1</v>
      </c>
      <c r="K216" s="22">
        <v>339720</v>
      </c>
      <c r="L216" s="23">
        <v>1</v>
      </c>
      <c r="M216" s="7"/>
      <c r="N216" s="13"/>
      <c r="O216" s="4"/>
      <c r="P216" s="4"/>
    </row>
    <row r="217" spans="1:16" ht="40.5" customHeight="1">
      <c r="A217" s="4" t="s">
        <v>22</v>
      </c>
      <c r="B217" s="4" t="s">
        <v>128</v>
      </c>
      <c r="C217" s="4" t="s">
        <v>442</v>
      </c>
      <c r="D217" s="4" t="s">
        <v>446</v>
      </c>
      <c r="E217" s="4" t="s">
        <v>447</v>
      </c>
      <c r="F217" s="4"/>
      <c r="G217" s="4" t="s">
        <v>20</v>
      </c>
      <c r="H217" s="4" t="s">
        <v>61</v>
      </c>
      <c r="I217" s="4" t="s">
        <v>62</v>
      </c>
      <c r="J217" s="4">
        <v>1</v>
      </c>
      <c r="K217" s="5">
        <v>2264800</v>
      </c>
      <c r="L217" s="6">
        <v>2</v>
      </c>
      <c r="M217" s="7"/>
      <c r="N217" s="7">
        <v>42705</v>
      </c>
      <c r="O217" s="4"/>
      <c r="P217" s="4"/>
    </row>
    <row r="218" spans="1:16" ht="30.75" customHeight="1">
      <c r="A218" s="4" t="s">
        <v>16</v>
      </c>
      <c r="B218" s="4" t="s">
        <v>128</v>
      </c>
      <c r="C218" s="4"/>
      <c r="D218" s="4" t="s">
        <v>448</v>
      </c>
      <c r="E218" s="4"/>
      <c r="F218" s="4"/>
      <c r="G218" s="4" t="s">
        <v>20</v>
      </c>
      <c r="H218" s="4" t="s">
        <v>83</v>
      </c>
      <c r="I218" s="4"/>
      <c r="J218" s="4">
        <v>1</v>
      </c>
      <c r="K218" s="5">
        <v>475608.00000000006</v>
      </c>
      <c r="L218" s="6">
        <v>1</v>
      </c>
      <c r="M218" s="7"/>
      <c r="N218" s="7">
        <v>42705</v>
      </c>
      <c r="O218" s="4"/>
      <c r="P218" s="4"/>
    </row>
    <row r="219" spans="1:16" ht="30.75" customHeight="1">
      <c r="A219" s="4" t="s">
        <v>16</v>
      </c>
      <c r="B219" s="4" t="s">
        <v>128</v>
      </c>
      <c r="C219" s="4"/>
      <c r="D219" s="4" t="s">
        <v>448</v>
      </c>
      <c r="E219" s="4"/>
      <c r="F219" s="4"/>
      <c r="G219" s="4" t="s">
        <v>20</v>
      </c>
      <c r="H219" s="4" t="s">
        <v>74</v>
      </c>
      <c r="I219" s="4"/>
      <c r="J219" s="4">
        <v>1</v>
      </c>
      <c r="K219" s="5">
        <v>294424</v>
      </c>
      <c r="L219" s="6">
        <v>1</v>
      </c>
      <c r="M219" s="7"/>
      <c r="N219" s="7">
        <v>42705</v>
      </c>
      <c r="O219" s="4"/>
      <c r="P219" s="4"/>
    </row>
    <row r="220" spans="1:16" ht="21" customHeight="1">
      <c r="A220" s="4" t="s">
        <v>22</v>
      </c>
      <c r="B220" s="4" t="s">
        <v>128</v>
      </c>
      <c r="C220" s="4" t="s">
        <v>442</v>
      </c>
      <c r="D220" s="4" t="s">
        <v>449</v>
      </c>
      <c r="E220" s="4" t="s">
        <v>450</v>
      </c>
      <c r="F220" s="4"/>
      <c r="G220" s="4" t="s">
        <v>31</v>
      </c>
      <c r="H220" s="4" t="s">
        <v>74</v>
      </c>
      <c r="I220" s="4" t="s">
        <v>451</v>
      </c>
      <c r="J220" s="4">
        <v>1</v>
      </c>
      <c r="K220" s="5">
        <v>447637.72000000003</v>
      </c>
      <c r="L220" s="6">
        <v>1</v>
      </c>
      <c r="M220" s="13"/>
      <c r="N220" s="7">
        <v>43070</v>
      </c>
      <c r="O220" s="4"/>
      <c r="P220" s="4"/>
    </row>
    <row r="221" spans="1:16" ht="30.75" customHeight="1">
      <c r="A221" s="4" t="s">
        <v>22</v>
      </c>
      <c r="B221" s="4" t="s">
        <v>128</v>
      </c>
      <c r="C221" s="4"/>
      <c r="D221" s="4" t="s">
        <v>452</v>
      </c>
      <c r="E221" s="4" t="s">
        <v>453</v>
      </c>
      <c r="F221" s="4"/>
      <c r="G221" s="4" t="s">
        <v>20</v>
      </c>
      <c r="H221" s="4" t="s">
        <v>83</v>
      </c>
      <c r="I221" s="4"/>
      <c r="J221" s="4">
        <v>1</v>
      </c>
      <c r="K221" s="5">
        <v>509580.00000000006</v>
      </c>
      <c r="L221" s="6">
        <v>1</v>
      </c>
      <c r="M221" s="13"/>
      <c r="N221" s="7">
        <v>43435</v>
      </c>
      <c r="O221" s="4"/>
      <c r="P221" s="4"/>
    </row>
    <row r="222" spans="1:16" ht="30.75" customHeight="1">
      <c r="A222" s="4" t="s">
        <v>16</v>
      </c>
      <c r="B222" s="4" t="s">
        <v>128</v>
      </c>
      <c r="C222" s="4" t="s">
        <v>256</v>
      </c>
      <c r="D222" s="4" t="s">
        <v>454</v>
      </c>
      <c r="E222" s="4" t="s">
        <v>329</v>
      </c>
      <c r="F222" s="4"/>
      <c r="G222" s="4" t="s">
        <v>31</v>
      </c>
      <c r="H222" s="4"/>
      <c r="I222" s="4"/>
      <c r="J222" s="4">
        <v>4</v>
      </c>
      <c r="K222" s="5"/>
      <c r="L222" s="6"/>
      <c r="M222" s="7">
        <v>41640</v>
      </c>
      <c r="N222" s="7"/>
      <c r="O222" s="4"/>
      <c r="P222" s="4"/>
    </row>
    <row r="223" spans="1:16" ht="21" customHeight="1">
      <c r="A223" s="4" t="s">
        <v>16</v>
      </c>
      <c r="B223" s="4" t="s">
        <v>128</v>
      </c>
      <c r="C223" s="4" t="s">
        <v>256</v>
      </c>
      <c r="D223" s="4" t="s">
        <v>455</v>
      </c>
      <c r="E223" s="4" t="s">
        <v>456</v>
      </c>
      <c r="F223" s="4"/>
      <c r="G223" s="4" t="s">
        <v>31</v>
      </c>
      <c r="H223" s="4"/>
      <c r="I223" s="4"/>
      <c r="J223" s="4">
        <v>4</v>
      </c>
      <c r="K223" s="5"/>
      <c r="L223" s="6"/>
      <c r="M223" s="7"/>
      <c r="N223" s="7"/>
      <c r="O223" s="4"/>
      <c r="P223" s="4"/>
    </row>
    <row r="224" spans="1:16" ht="30.75" customHeight="1">
      <c r="A224" s="4" t="s">
        <v>34</v>
      </c>
      <c r="B224" s="4" t="s">
        <v>128</v>
      </c>
      <c r="C224" s="4"/>
      <c r="D224" s="4" t="s">
        <v>457</v>
      </c>
      <c r="E224" s="4"/>
      <c r="F224" s="4"/>
      <c r="G224" s="4" t="s">
        <v>20</v>
      </c>
      <c r="H224" s="4"/>
      <c r="I224" s="4"/>
      <c r="J224" s="4">
        <v>4</v>
      </c>
      <c r="K224" s="5"/>
      <c r="L224" s="6"/>
      <c r="M224" s="7"/>
      <c r="N224" s="7"/>
      <c r="O224" s="4"/>
      <c r="P224" s="4"/>
    </row>
    <row r="225" spans="1:16" ht="19.5" customHeight="1">
      <c r="A225" s="4" t="s">
        <v>22</v>
      </c>
      <c r="B225" s="4" t="s">
        <v>17</v>
      </c>
      <c r="C225" s="4"/>
      <c r="D225" s="4" t="s">
        <v>458</v>
      </c>
      <c r="E225" s="4" t="s">
        <v>68</v>
      </c>
      <c r="F225" s="4"/>
      <c r="G225" s="4" t="s">
        <v>69</v>
      </c>
      <c r="H225" s="4" t="s">
        <v>459</v>
      </c>
      <c r="I225" s="4"/>
      <c r="J225" s="4">
        <v>3</v>
      </c>
      <c r="K225" s="5"/>
      <c r="L225" s="6"/>
      <c r="M225" s="7">
        <v>42370</v>
      </c>
      <c r="N225" s="7">
        <v>44531</v>
      </c>
      <c r="O225" s="4">
        <f>DATEDIF(M225,N225,"y")</f>
        <v>5</v>
      </c>
      <c r="P225" s="4" t="s">
        <v>460</v>
      </c>
    </row>
    <row r="226" spans="1:16" ht="30" customHeight="1">
      <c r="A226" s="4" t="s">
        <v>34</v>
      </c>
      <c r="B226" s="4" t="s">
        <v>461</v>
      </c>
      <c r="C226" s="4"/>
      <c r="D226" s="4" t="s">
        <v>462</v>
      </c>
      <c r="E226" s="4"/>
      <c r="F226" s="4"/>
      <c r="G226" s="4" t="s">
        <v>20</v>
      </c>
      <c r="H226" s="4" t="s">
        <v>463</v>
      </c>
      <c r="I226" s="9" t="s">
        <v>464</v>
      </c>
      <c r="J226" s="4">
        <v>2</v>
      </c>
      <c r="K226" s="10">
        <v>2264800</v>
      </c>
      <c r="L226" s="11">
        <v>2</v>
      </c>
      <c r="M226" s="12"/>
      <c r="N226" s="12"/>
      <c r="O226" s="4"/>
      <c r="P226" s="8"/>
    </row>
    <row r="227" spans="1:16" ht="90.75" customHeight="1">
      <c r="A227" s="4" t="s">
        <v>34</v>
      </c>
      <c r="B227" s="4" t="s">
        <v>135</v>
      </c>
      <c r="C227" s="4"/>
      <c r="D227" s="4" t="s">
        <v>465</v>
      </c>
      <c r="E227" s="4" t="s">
        <v>466</v>
      </c>
      <c r="F227" s="4" t="s">
        <v>467</v>
      </c>
      <c r="G227" s="4" t="s">
        <v>99</v>
      </c>
      <c r="H227" s="4" t="s">
        <v>39</v>
      </c>
      <c r="I227" s="4"/>
      <c r="J227" s="4">
        <v>2</v>
      </c>
      <c r="K227" s="5">
        <v>1132400000</v>
      </c>
      <c r="L227" s="6">
        <v>4</v>
      </c>
      <c r="M227" s="7">
        <v>41852</v>
      </c>
      <c r="N227" s="7"/>
      <c r="O227" s="4"/>
      <c r="P227" s="4" t="s">
        <v>468</v>
      </c>
    </row>
    <row r="228" spans="1:16" ht="15.75" customHeight="1">
      <c r="A228" s="4" t="s">
        <v>365</v>
      </c>
      <c r="B228" s="4" t="s">
        <v>135</v>
      </c>
      <c r="C228" s="4"/>
      <c r="D228" s="4" t="s">
        <v>469</v>
      </c>
      <c r="E228" s="4"/>
      <c r="F228" s="4"/>
      <c r="G228" s="4"/>
      <c r="H228" s="4" t="s">
        <v>64</v>
      </c>
      <c r="I228" s="4"/>
      <c r="J228" s="4">
        <v>1</v>
      </c>
      <c r="K228" s="5">
        <v>322734000</v>
      </c>
      <c r="L228" s="6">
        <v>4</v>
      </c>
      <c r="M228" s="7">
        <v>41275</v>
      </c>
      <c r="N228" s="7">
        <v>42705</v>
      </c>
      <c r="O228" s="4">
        <f t="shared" ref="O228:O231" si="12">DATEDIF(M228,N228,"y")</f>
        <v>3</v>
      </c>
      <c r="P228" s="4"/>
    </row>
    <row r="229" spans="1:16" ht="40.5" customHeight="1">
      <c r="A229" s="4" t="s">
        <v>16</v>
      </c>
      <c r="B229" s="4" t="s">
        <v>135</v>
      </c>
      <c r="C229" s="4"/>
      <c r="D229" s="4" t="s">
        <v>470</v>
      </c>
      <c r="E229" s="4"/>
      <c r="F229" s="4"/>
      <c r="G229" s="4"/>
      <c r="H229" s="4" t="s">
        <v>79</v>
      </c>
      <c r="I229" s="4"/>
      <c r="J229" s="4">
        <v>1</v>
      </c>
      <c r="K229" s="5">
        <v>113240000</v>
      </c>
      <c r="L229" s="6">
        <v>4</v>
      </c>
      <c r="M229" s="7">
        <v>41640</v>
      </c>
      <c r="N229" s="7">
        <v>42339</v>
      </c>
      <c r="O229" s="4">
        <f t="shared" si="12"/>
        <v>1</v>
      </c>
      <c r="P229" s="4"/>
    </row>
    <row r="230" spans="1:16" ht="15.75" customHeight="1">
      <c r="A230" s="4" t="s">
        <v>365</v>
      </c>
      <c r="B230" s="4" t="s">
        <v>135</v>
      </c>
      <c r="C230" s="4"/>
      <c r="D230" s="4" t="s">
        <v>471</v>
      </c>
      <c r="E230" s="4"/>
      <c r="F230" s="4"/>
      <c r="G230" s="4"/>
      <c r="H230" s="4" t="s">
        <v>61</v>
      </c>
      <c r="I230" s="4"/>
      <c r="J230" s="4">
        <v>1</v>
      </c>
      <c r="K230" s="5">
        <v>295556400</v>
      </c>
      <c r="L230" s="6">
        <v>4</v>
      </c>
      <c r="M230" s="7">
        <v>41640</v>
      </c>
      <c r="N230" s="7">
        <v>42705</v>
      </c>
      <c r="O230" s="4">
        <f t="shared" si="12"/>
        <v>2</v>
      </c>
      <c r="P230" s="4"/>
    </row>
    <row r="231" spans="1:16" ht="15.75" customHeight="1">
      <c r="A231" s="4" t="s">
        <v>365</v>
      </c>
      <c r="B231" s="4" t="s">
        <v>135</v>
      </c>
      <c r="C231" s="4"/>
      <c r="D231" s="4" t="s">
        <v>469</v>
      </c>
      <c r="E231" s="4"/>
      <c r="F231" s="4"/>
      <c r="G231" s="4"/>
      <c r="H231" s="4" t="s">
        <v>83</v>
      </c>
      <c r="I231" s="4"/>
      <c r="J231" s="4">
        <v>1</v>
      </c>
      <c r="K231" s="5">
        <v>203832000</v>
      </c>
      <c r="L231" s="6">
        <v>4</v>
      </c>
      <c r="M231" s="7">
        <v>41275</v>
      </c>
      <c r="N231" s="7">
        <v>42339</v>
      </c>
      <c r="O231" s="4">
        <f t="shared" si="12"/>
        <v>2</v>
      </c>
      <c r="P231" s="4"/>
    </row>
    <row r="232" spans="1:16" ht="15.75" customHeight="1">
      <c r="A232" s="4" t="s">
        <v>365</v>
      </c>
      <c r="B232" s="4" t="s">
        <v>135</v>
      </c>
      <c r="C232" s="4"/>
      <c r="D232" s="4" t="s">
        <v>469</v>
      </c>
      <c r="E232" s="4"/>
      <c r="F232" s="4"/>
      <c r="G232" s="4"/>
      <c r="H232" s="4" t="s">
        <v>74</v>
      </c>
      <c r="I232" s="4"/>
      <c r="J232" s="4">
        <v>1</v>
      </c>
      <c r="K232" s="5">
        <v>322734000</v>
      </c>
      <c r="L232" s="6">
        <v>4</v>
      </c>
      <c r="M232" s="7"/>
      <c r="N232" s="7"/>
      <c r="O232" s="4"/>
      <c r="P232" s="4"/>
    </row>
    <row r="233" spans="1:16" ht="51" customHeight="1">
      <c r="A233" s="4" t="s">
        <v>34</v>
      </c>
      <c r="B233" s="4" t="s">
        <v>135</v>
      </c>
      <c r="C233" s="4"/>
      <c r="D233" s="4" t="s">
        <v>472</v>
      </c>
      <c r="E233" s="4" t="s">
        <v>473</v>
      </c>
      <c r="F233" s="4"/>
      <c r="G233" s="4"/>
      <c r="H233" s="4" t="s">
        <v>330</v>
      </c>
      <c r="I233" s="4" t="s">
        <v>474</v>
      </c>
      <c r="J233" s="4">
        <v>2</v>
      </c>
      <c r="K233" s="5">
        <v>2898944</v>
      </c>
      <c r="L233" s="6">
        <v>2</v>
      </c>
      <c r="M233" s="7">
        <v>42339</v>
      </c>
      <c r="N233" s="7">
        <v>43435</v>
      </c>
      <c r="O233" s="4">
        <f t="shared" ref="O233:O239" si="13">DATEDIF(M233,N233,"y")</f>
        <v>3</v>
      </c>
      <c r="P233" s="4" t="s">
        <v>475</v>
      </c>
    </row>
    <row r="234" spans="1:16" ht="12" customHeight="1">
      <c r="A234" s="4" t="s">
        <v>34</v>
      </c>
      <c r="B234" s="4" t="s">
        <v>17</v>
      </c>
      <c r="C234" s="4"/>
      <c r="D234" s="4" t="s">
        <v>476</v>
      </c>
      <c r="E234" s="4" t="s">
        <v>477</v>
      </c>
      <c r="F234" s="4"/>
      <c r="G234" s="4" t="s">
        <v>31</v>
      </c>
      <c r="H234" s="4" t="s">
        <v>21</v>
      </c>
      <c r="I234" s="4"/>
      <c r="J234" s="4">
        <v>3</v>
      </c>
      <c r="K234" s="5">
        <v>1000000</v>
      </c>
      <c r="L234" s="6">
        <v>2</v>
      </c>
      <c r="M234" s="7">
        <v>42461</v>
      </c>
      <c r="N234" s="7">
        <v>42826</v>
      </c>
      <c r="O234" s="4">
        <f t="shared" si="13"/>
        <v>1</v>
      </c>
      <c r="P234" s="4"/>
    </row>
    <row r="235" spans="1:16" ht="60.75" customHeight="1">
      <c r="A235" s="4" t="s">
        <v>22</v>
      </c>
      <c r="B235" s="4" t="s">
        <v>399</v>
      </c>
      <c r="C235" s="4" t="s">
        <v>478</v>
      </c>
      <c r="D235" s="4" t="s">
        <v>479</v>
      </c>
      <c r="E235" s="4"/>
      <c r="F235" s="4"/>
      <c r="G235" s="4"/>
      <c r="H235" s="4" t="s">
        <v>61</v>
      </c>
      <c r="I235" s="4" t="s">
        <v>480</v>
      </c>
      <c r="J235" s="4">
        <v>1</v>
      </c>
      <c r="K235" s="5">
        <v>62282000.000000007</v>
      </c>
      <c r="L235" s="6">
        <v>4</v>
      </c>
      <c r="M235" s="7">
        <v>42005</v>
      </c>
      <c r="N235" s="7">
        <v>43800</v>
      </c>
      <c r="O235" s="4">
        <f t="shared" si="13"/>
        <v>4</v>
      </c>
      <c r="P235" s="4"/>
    </row>
    <row r="236" spans="1:16" ht="15.75" customHeight="1">
      <c r="A236" s="4" t="s">
        <v>22</v>
      </c>
      <c r="B236" s="4" t="s">
        <v>399</v>
      </c>
      <c r="C236" s="4" t="s">
        <v>481</v>
      </c>
      <c r="D236" s="4" t="s">
        <v>482</v>
      </c>
      <c r="E236" s="4" t="s">
        <v>483</v>
      </c>
      <c r="F236" s="4"/>
      <c r="G236" s="4"/>
      <c r="H236" s="4" t="s">
        <v>484</v>
      </c>
      <c r="I236" s="4"/>
      <c r="J236" s="4">
        <v>3</v>
      </c>
      <c r="K236" s="5">
        <v>4529600</v>
      </c>
      <c r="L236" s="6">
        <v>2</v>
      </c>
      <c r="M236" s="7">
        <v>41275</v>
      </c>
      <c r="N236" s="7">
        <v>43070</v>
      </c>
      <c r="O236" s="4">
        <f t="shared" si="13"/>
        <v>4</v>
      </c>
      <c r="P236" s="4"/>
    </row>
    <row r="237" spans="1:16" ht="60.75" customHeight="1">
      <c r="A237" s="4" t="s">
        <v>22</v>
      </c>
      <c r="B237" s="4" t="s">
        <v>399</v>
      </c>
      <c r="C237" s="4" t="s">
        <v>481</v>
      </c>
      <c r="D237" s="4" t="s">
        <v>485</v>
      </c>
      <c r="E237" s="4" t="s">
        <v>486</v>
      </c>
      <c r="F237" s="4"/>
      <c r="G237" s="4"/>
      <c r="H237" s="4" t="s">
        <v>330</v>
      </c>
      <c r="I237" s="4" t="s">
        <v>487</v>
      </c>
      <c r="J237" s="4">
        <v>2</v>
      </c>
      <c r="K237" s="5">
        <v>1698600</v>
      </c>
      <c r="L237" s="6">
        <v>2</v>
      </c>
      <c r="M237" s="16">
        <v>40909</v>
      </c>
      <c r="N237" s="7">
        <v>42339</v>
      </c>
      <c r="O237" s="4">
        <f t="shared" si="13"/>
        <v>3</v>
      </c>
      <c r="P237" s="4"/>
    </row>
    <row r="238" spans="1:16" ht="21" customHeight="1">
      <c r="A238" s="4" t="s">
        <v>22</v>
      </c>
      <c r="B238" s="4" t="s">
        <v>399</v>
      </c>
      <c r="C238" s="4" t="s">
        <v>488</v>
      </c>
      <c r="D238" s="4" t="s">
        <v>401</v>
      </c>
      <c r="E238" s="4"/>
      <c r="F238" s="4"/>
      <c r="G238" s="4"/>
      <c r="H238" s="4" t="s">
        <v>64</v>
      </c>
      <c r="I238" s="4"/>
      <c r="J238" s="4">
        <v>1</v>
      </c>
      <c r="K238" s="5">
        <v>102935160</v>
      </c>
      <c r="L238" s="6">
        <v>4</v>
      </c>
      <c r="M238" s="7">
        <v>39448</v>
      </c>
      <c r="N238" s="7">
        <v>42339</v>
      </c>
      <c r="O238" s="4">
        <f t="shared" si="13"/>
        <v>7</v>
      </c>
      <c r="P238" s="4"/>
    </row>
    <row r="239" spans="1:16" ht="21" customHeight="1">
      <c r="A239" s="4" t="s">
        <v>22</v>
      </c>
      <c r="B239" s="4" t="s">
        <v>399</v>
      </c>
      <c r="C239" s="4" t="s">
        <v>489</v>
      </c>
      <c r="D239" s="4" t="s">
        <v>401</v>
      </c>
      <c r="E239" s="4"/>
      <c r="F239" s="4"/>
      <c r="G239" s="4"/>
      <c r="H239" s="4" t="s">
        <v>64</v>
      </c>
      <c r="I239" s="4"/>
      <c r="J239" s="4">
        <v>1</v>
      </c>
      <c r="K239" s="5">
        <v>73606000</v>
      </c>
      <c r="L239" s="6">
        <v>4</v>
      </c>
      <c r="M239" s="7">
        <v>42736</v>
      </c>
      <c r="N239" s="7">
        <v>44531</v>
      </c>
      <c r="O239" s="4">
        <f t="shared" si="13"/>
        <v>4</v>
      </c>
      <c r="P239" s="4"/>
    </row>
    <row r="240" spans="1:16" ht="21" customHeight="1">
      <c r="A240" s="4" t="s">
        <v>22</v>
      </c>
      <c r="B240" s="4" t="s">
        <v>399</v>
      </c>
      <c r="C240" s="4" t="s">
        <v>490</v>
      </c>
      <c r="D240" s="4" t="s">
        <v>401</v>
      </c>
      <c r="E240" s="4"/>
      <c r="F240" s="4"/>
      <c r="G240" s="4"/>
      <c r="H240" s="4" t="s">
        <v>74</v>
      </c>
      <c r="I240" s="4"/>
      <c r="J240" s="4">
        <v>1</v>
      </c>
      <c r="K240" s="5">
        <v>79268000</v>
      </c>
      <c r="L240" s="6">
        <v>4</v>
      </c>
      <c r="M240" s="7"/>
      <c r="N240" s="7"/>
      <c r="O240" s="4"/>
      <c r="P240" s="4"/>
    </row>
    <row r="241" spans="1:16" ht="21" customHeight="1">
      <c r="A241" s="4" t="s">
        <v>34</v>
      </c>
      <c r="B241" s="4" t="s">
        <v>17</v>
      </c>
      <c r="C241" s="4"/>
      <c r="D241" s="4" t="s">
        <v>491</v>
      </c>
      <c r="E241" s="4" t="s">
        <v>59</v>
      </c>
      <c r="F241" s="4"/>
      <c r="G241" s="4" t="s">
        <v>60</v>
      </c>
      <c r="H241" s="9" t="s">
        <v>61</v>
      </c>
      <c r="I241" s="9" t="s">
        <v>492</v>
      </c>
      <c r="J241" s="4">
        <v>1</v>
      </c>
      <c r="K241" s="10">
        <v>40021.854599999999</v>
      </c>
      <c r="L241" s="18">
        <v>1</v>
      </c>
      <c r="M241" s="16">
        <v>42401</v>
      </c>
      <c r="N241" s="7"/>
      <c r="O241" s="4"/>
      <c r="P241" s="4"/>
    </row>
    <row r="242" spans="1:16" ht="30.75" customHeight="1">
      <c r="A242" s="4" t="s">
        <v>34</v>
      </c>
      <c r="B242" s="4" t="s">
        <v>399</v>
      </c>
      <c r="C242" s="4"/>
      <c r="D242" s="4" t="s">
        <v>493</v>
      </c>
      <c r="E242" s="4" t="s">
        <v>403</v>
      </c>
      <c r="F242" s="4"/>
      <c r="G242" s="4" t="s">
        <v>20</v>
      </c>
      <c r="H242" s="4" t="s">
        <v>74</v>
      </c>
      <c r="I242" s="4"/>
      <c r="J242" s="4">
        <v>1</v>
      </c>
      <c r="K242" s="5">
        <v>566200</v>
      </c>
      <c r="L242" s="6">
        <v>1</v>
      </c>
      <c r="M242" s="7">
        <v>41640</v>
      </c>
      <c r="N242" s="7">
        <v>42339</v>
      </c>
      <c r="O242" s="4">
        <f>DATEDIF(M242,N242,"y")</f>
        <v>1</v>
      </c>
      <c r="P242" s="4"/>
    </row>
    <row r="243" spans="1:16" ht="21" customHeight="1">
      <c r="A243" s="4" t="s">
        <v>34</v>
      </c>
      <c r="B243" s="4" t="s">
        <v>17</v>
      </c>
      <c r="C243" s="4"/>
      <c r="D243" s="4" t="s">
        <v>494</v>
      </c>
      <c r="E243" s="4" t="s">
        <v>59</v>
      </c>
      <c r="F243" s="4"/>
      <c r="G243" s="4" t="s">
        <v>60</v>
      </c>
      <c r="H243" s="9" t="s">
        <v>61</v>
      </c>
      <c r="I243" s="9" t="s">
        <v>85</v>
      </c>
      <c r="J243" s="4">
        <v>1</v>
      </c>
      <c r="K243" s="10">
        <v>50021.22</v>
      </c>
      <c r="L243" s="18">
        <v>1</v>
      </c>
      <c r="M243" s="16">
        <v>42401</v>
      </c>
      <c r="N243" s="16"/>
      <c r="O243" s="4"/>
      <c r="P243" s="8"/>
    </row>
    <row r="244" spans="1:16" ht="40.5" customHeight="1">
      <c r="A244" s="4" t="s">
        <v>16</v>
      </c>
      <c r="B244" s="4" t="s">
        <v>399</v>
      </c>
      <c r="C244" s="4" t="s">
        <v>481</v>
      </c>
      <c r="D244" s="4" t="s">
        <v>495</v>
      </c>
      <c r="E244" s="4" t="s">
        <v>496</v>
      </c>
      <c r="F244" s="4"/>
      <c r="G244" s="4" t="s">
        <v>20</v>
      </c>
      <c r="H244" s="4" t="s">
        <v>497</v>
      </c>
      <c r="I244" s="4"/>
      <c r="J244" s="4">
        <v>3</v>
      </c>
      <c r="K244" s="5">
        <v>417663.092</v>
      </c>
      <c r="L244" s="6">
        <v>1</v>
      </c>
      <c r="M244" s="7">
        <v>41640</v>
      </c>
      <c r="N244" s="7">
        <v>43070</v>
      </c>
      <c r="O244" s="4">
        <f t="shared" ref="O244:O247" si="14">DATEDIF(M244,N244,"y")</f>
        <v>3</v>
      </c>
      <c r="P244" s="4"/>
    </row>
    <row r="245" spans="1:16" ht="40.5" customHeight="1">
      <c r="A245" s="4" t="s">
        <v>16</v>
      </c>
      <c r="B245" s="4" t="s">
        <v>498</v>
      </c>
      <c r="C245" s="4" t="s">
        <v>481</v>
      </c>
      <c r="D245" s="4" t="s">
        <v>420</v>
      </c>
      <c r="E245" s="4" t="s">
        <v>368</v>
      </c>
      <c r="F245" s="4"/>
      <c r="G245" s="4" t="s">
        <v>382</v>
      </c>
      <c r="H245" s="4" t="s">
        <v>21</v>
      </c>
      <c r="I245" s="4"/>
      <c r="J245" s="4">
        <v>3</v>
      </c>
      <c r="K245" s="5"/>
      <c r="L245" s="6"/>
      <c r="M245" s="7">
        <v>41640</v>
      </c>
      <c r="N245" s="7">
        <v>43070</v>
      </c>
      <c r="O245" s="4">
        <f t="shared" si="14"/>
        <v>3</v>
      </c>
      <c r="P245" s="4"/>
    </row>
    <row r="246" spans="1:16" ht="21" customHeight="1">
      <c r="A246" s="4" t="s">
        <v>16</v>
      </c>
      <c r="B246" s="4" t="s">
        <v>399</v>
      </c>
      <c r="C246" s="4"/>
      <c r="D246" s="4" t="s">
        <v>499</v>
      </c>
      <c r="E246" s="4" t="s">
        <v>214</v>
      </c>
      <c r="F246" s="4"/>
      <c r="G246" s="4"/>
      <c r="H246" s="4" t="s">
        <v>61</v>
      </c>
      <c r="I246" s="4"/>
      <c r="J246" s="4">
        <v>1</v>
      </c>
      <c r="K246" s="5">
        <v>283100</v>
      </c>
      <c r="L246" s="6">
        <v>1</v>
      </c>
      <c r="M246" s="7">
        <v>42005</v>
      </c>
      <c r="N246" s="7">
        <v>43070</v>
      </c>
      <c r="O246" s="4">
        <f t="shared" si="14"/>
        <v>2</v>
      </c>
      <c r="P246" s="26" t="s">
        <v>500</v>
      </c>
    </row>
    <row r="247" spans="1:16" ht="21" customHeight="1">
      <c r="A247" s="4" t="s">
        <v>16</v>
      </c>
      <c r="B247" s="4" t="s">
        <v>501</v>
      </c>
      <c r="C247" s="4"/>
      <c r="D247" s="4" t="s">
        <v>502</v>
      </c>
      <c r="E247" s="4"/>
      <c r="F247" s="4"/>
      <c r="G247" s="4"/>
      <c r="H247" s="4" t="s">
        <v>61</v>
      </c>
      <c r="I247" s="4"/>
      <c r="J247" s="4">
        <v>1</v>
      </c>
      <c r="K247" s="5">
        <v>31707200.000000004</v>
      </c>
      <c r="L247" s="6">
        <v>4</v>
      </c>
      <c r="M247" s="7">
        <v>41640</v>
      </c>
      <c r="N247" s="7">
        <v>43070</v>
      </c>
      <c r="O247" s="4">
        <f t="shared" si="14"/>
        <v>3</v>
      </c>
      <c r="P247" s="4"/>
    </row>
    <row r="248" spans="1:16" ht="21" customHeight="1">
      <c r="A248" s="4" t="s">
        <v>16</v>
      </c>
      <c r="B248" s="4" t="s">
        <v>501</v>
      </c>
      <c r="C248" s="4"/>
      <c r="D248" s="4" t="s">
        <v>503</v>
      </c>
      <c r="E248" s="4" t="s">
        <v>504</v>
      </c>
      <c r="F248" s="4"/>
      <c r="G248" s="4"/>
      <c r="H248" s="4" t="s">
        <v>61</v>
      </c>
      <c r="I248" s="4"/>
      <c r="J248" s="4">
        <v>1</v>
      </c>
      <c r="K248" s="5">
        <v>271776</v>
      </c>
      <c r="L248" s="6">
        <v>1</v>
      </c>
      <c r="M248" s="7"/>
      <c r="N248" s="7"/>
      <c r="O248" s="4"/>
      <c r="P248" s="4"/>
    </row>
    <row r="249" spans="1:16" ht="21" customHeight="1">
      <c r="A249" s="4" t="s">
        <v>16</v>
      </c>
      <c r="B249" s="4" t="s">
        <v>501</v>
      </c>
      <c r="C249" s="4"/>
      <c r="D249" s="4" t="s">
        <v>505</v>
      </c>
      <c r="E249" s="4" t="s">
        <v>506</v>
      </c>
      <c r="F249" s="4"/>
      <c r="G249" s="4"/>
      <c r="H249" s="4" t="s">
        <v>61</v>
      </c>
      <c r="I249" s="4"/>
      <c r="J249" s="4">
        <v>1</v>
      </c>
      <c r="K249" s="5">
        <v>566200</v>
      </c>
      <c r="L249" s="6">
        <v>1</v>
      </c>
      <c r="M249" s="7"/>
      <c r="N249" s="7"/>
      <c r="O249" s="4"/>
      <c r="P249" s="4"/>
    </row>
    <row r="250" spans="1:16" ht="30.75" customHeight="1">
      <c r="A250" s="4" t="s">
        <v>16</v>
      </c>
      <c r="B250" s="4" t="s">
        <v>501</v>
      </c>
      <c r="C250" s="4"/>
      <c r="D250" s="4" t="s">
        <v>507</v>
      </c>
      <c r="E250" s="4"/>
      <c r="F250" s="4"/>
      <c r="G250" s="4" t="s">
        <v>20</v>
      </c>
      <c r="H250" s="4"/>
      <c r="I250" s="4"/>
      <c r="J250" s="4">
        <v>4</v>
      </c>
      <c r="K250" s="5"/>
      <c r="L250" s="6"/>
      <c r="M250" s="16">
        <v>40909</v>
      </c>
      <c r="N250" s="7">
        <v>42339</v>
      </c>
      <c r="O250" s="4">
        <f>DATEDIF(M250,N250,"y")</f>
        <v>3</v>
      </c>
      <c r="P250" s="4"/>
    </row>
    <row r="251" spans="1:16" ht="15.75" customHeight="1">
      <c r="A251" s="4"/>
      <c r="B251" s="4" t="s">
        <v>501</v>
      </c>
      <c r="C251" s="4"/>
      <c r="D251" s="4" t="s">
        <v>508</v>
      </c>
      <c r="E251" s="4"/>
      <c r="F251" s="4"/>
      <c r="G251" s="4" t="s">
        <v>382</v>
      </c>
      <c r="H251" s="4"/>
      <c r="I251" s="4"/>
      <c r="J251" s="4">
        <v>4</v>
      </c>
      <c r="K251" s="5">
        <v>10803096</v>
      </c>
      <c r="L251" s="6">
        <v>3</v>
      </c>
      <c r="M251" s="7">
        <v>41640</v>
      </c>
      <c r="N251" s="7"/>
      <c r="O251" s="4"/>
      <c r="P251" s="4"/>
    </row>
    <row r="252" spans="1:16" ht="15.75" customHeight="1">
      <c r="A252" s="4"/>
      <c r="B252" s="4" t="s">
        <v>501</v>
      </c>
      <c r="C252" s="4"/>
      <c r="D252" s="4" t="s">
        <v>509</v>
      </c>
      <c r="E252" s="4" t="s">
        <v>510</v>
      </c>
      <c r="F252" s="4"/>
      <c r="G252" s="4" t="s">
        <v>382</v>
      </c>
      <c r="H252" s="4"/>
      <c r="I252" s="4"/>
      <c r="J252" s="4">
        <v>4</v>
      </c>
      <c r="K252" s="5">
        <v>4393712</v>
      </c>
      <c r="L252" s="6">
        <v>2</v>
      </c>
      <c r="M252" s="7">
        <v>41640</v>
      </c>
      <c r="N252" s="7"/>
      <c r="O252" s="4"/>
      <c r="P252" s="4"/>
    </row>
    <row r="253" spans="1:16" ht="15.75" customHeight="1">
      <c r="A253" s="4"/>
      <c r="B253" s="4" t="s">
        <v>501</v>
      </c>
      <c r="C253" s="4"/>
      <c r="D253" s="4" t="s">
        <v>511</v>
      </c>
      <c r="E253" s="4" t="s">
        <v>512</v>
      </c>
      <c r="F253" s="4"/>
      <c r="G253" s="4" t="s">
        <v>382</v>
      </c>
      <c r="H253" s="4"/>
      <c r="I253" s="4"/>
      <c r="J253" s="4">
        <v>4</v>
      </c>
      <c r="K253" s="5">
        <v>226480.00000000003</v>
      </c>
      <c r="L253" s="6">
        <v>1</v>
      </c>
      <c r="M253" s="7">
        <v>41640</v>
      </c>
      <c r="N253" s="7"/>
      <c r="O253" s="4"/>
      <c r="P253" s="4"/>
    </row>
    <row r="254" spans="1:16" ht="30" customHeight="1">
      <c r="A254" s="4" t="s">
        <v>22</v>
      </c>
      <c r="B254" s="4" t="s">
        <v>501</v>
      </c>
      <c r="C254" s="4"/>
      <c r="D254" s="4" t="s">
        <v>513</v>
      </c>
      <c r="E254" s="4" t="s">
        <v>68</v>
      </c>
      <c r="F254" s="4"/>
      <c r="G254" s="4" t="s">
        <v>20</v>
      </c>
      <c r="H254" s="9" t="s">
        <v>61</v>
      </c>
      <c r="I254" s="9" t="s">
        <v>62</v>
      </c>
      <c r="J254" s="4">
        <v>1</v>
      </c>
      <c r="K254" s="10">
        <v>1236950</v>
      </c>
      <c r="L254" s="6">
        <v>2</v>
      </c>
      <c r="M254" s="7">
        <v>41640</v>
      </c>
      <c r="N254" s="12">
        <v>42705</v>
      </c>
      <c r="O254" s="4">
        <f t="shared" ref="O254:O255" si="15">DATEDIF(M254,N254,"y")</f>
        <v>2</v>
      </c>
      <c r="P254" s="8"/>
    </row>
    <row r="255" spans="1:16" ht="30" customHeight="1">
      <c r="A255" s="4" t="s">
        <v>22</v>
      </c>
      <c r="B255" s="4" t="s">
        <v>501</v>
      </c>
      <c r="C255" s="4"/>
      <c r="D255" s="4" t="s">
        <v>513</v>
      </c>
      <c r="E255" s="4" t="s">
        <v>68</v>
      </c>
      <c r="F255" s="4"/>
      <c r="G255" s="4" t="s">
        <v>20</v>
      </c>
      <c r="H255" s="9" t="s">
        <v>61</v>
      </c>
      <c r="I255" s="9" t="s">
        <v>62</v>
      </c>
      <c r="J255" s="4">
        <v>1</v>
      </c>
      <c r="K255" s="10">
        <v>1020700</v>
      </c>
      <c r="L255" s="11">
        <v>2</v>
      </c>
      <c r="M255" s="7">
        <v>41640</v>
      </c>
      <c r="N255" s="12">
        <v>42705</v>
      </c>
      <c r="O255" s="4">
        <f t="shared" si="15"/>
        <v>2</v>
      </c>
      <c r="P255" s="8"/>
    </row>
    <row r="256" spans="1:16" ht="30" customHeight="1">
      <c r="A256" s="4" t="s">
        <v>22</v>
      </c>
      <c r="B256" s="4" t="s">
        <v>501</v>
      </c>
      <c r="C256" s="4"/>
      <c r="D256" s="4" t="s">
        <v>513</v>
      </c>
      <c r="E256" s="4" t="s">
        <v>68</v>
      </c>
      <c r="F256" s="4"/>
      <c r="G256" s="4" t="s">
        <v>20</v>
      </c>
      <c r="H256" s="9" t="s">
        <v>61</v>
      </c>
      <c r="I256" s="9" t="s">
        <v>62</v>
      </c>
      <c r="J256" s="4">
        <v>1</v>
      </c>
      <c r="K256" s="10">
        <v>847700</v>
      </c>
      <c r="L256" s="11">
        <v>1</v>
      </c>
      <c r="M256" s="13"/>
      <c r="N256" s="13"/>
      <c r="O256" s="4"/>
      <c r="P256" s="8"/>
    </row>
    <row r="257" spans="1:16" ht="30" customHeight="1">
      <c r="A257" s="4" t="s">
        <v>22</v>
      </c>
      <c r="B257" s="4" t="s">
        <v>501</v>
      </c>
      <c r="C257" s="4"/>
      <c r="D257" s="4" t="s">
        <v>514</v>
      </c>
      <c r="E257" s="4" t="s">
        <v>515</v>
      </c>
      <c r="F257" s="4"/>
      <c r="G257" s="4" t="s">
        <v>20</v>
      </c>
      <c r="H257" s="9" t="s">
        <v>61</v>
      </c>
      <c r="I257" s="9" t="s">
        <v>62</v>
      </c>
      <c r="J257" s="4">
        <v>1</v>
      </c>
      <c r="K257" s="10">
        <v>1868400</v>
      </c>
      <c r="L257" s="11">
        <v>2</v>
      </c>
      <c r="M257" s="7">
        <v>41640</v>
      </c>
      <c r="N257" s="12">
        <v>43435</v>
      </c>
      <c r="O257" s="4">
        <f t="shared" ref="O257:O269" si="16">DATEDIF(M257,N257,"y")</f>
        <v>4</v>
      </c>
      <c r="P257" s="8"/>
    </row>
    <row r="258" spans="1:16" ht="30" customHeight="1">
      <c r="A258" s="4" t="s">
        <v>22</v>
      </c>
      <c r="B258" s="4" t="s">
        <v>501</v>
      </c>
      <c r="C258" s="4"/>
      <c r="D258" s="4" t="s">
        <v>514</v>
      </c>
      <c r="E258" s="4" t="s">
        <v>515</v>
      </c>
      <c r="F258" s="4"/>
      <c r="G258" s="4" t="s">
        <v>20</v>
      </c>
      <c r="H258" s="9" t="s">
        <v>61</v>
      </c>
      <c r="I258" s="9" t="s">
        <v>62</v>
      </c>
      <c r="J258" s="4">
        <v>1</v>
      </c>
      <c r="K258" s="10">
        <v>1868400</v>
      </c>
      <c r="L258" s="11">
        <v>2</v>
      </c>
      <c r="M258" s="7">
        <v>41640</v>
      </c>
      <c r="N258" s="12">
        <v>43435</v>
      </c>
      <c r="O258" s="4">
        <f t="shared" si="16"/>
        <v>4</v>
      </c>
      <c r="P258" s="8"/>
    </row>
    <row r="259" spans="1:16" ht="30" customHeight="1">
      <c r="A259" s="4" t="s">
        <v>22</v>
      </c>
      <c r="B259" s="4" t="s">
        <v>501</v>
      </c>
      <c r="C259" s="4"/>
      <c r="D259" s="4" t="s">
        <v>514</v>
      </c>
      <c r="E259" s="4" t="s">
        <v>515</v>
      </c>
      <c r="F259" s="4"/>
      <c r="G259" s="4" t="s">
        <v>20</v>
      </c>
      <c r="H259" s="9" t="s">
        <v>61</v>
      </c>
      <c r="I259" s="9" t="s">
        <v>62</v>
      </c>
      <c r="J259" s="4">
        <v>1</v>
      </c>
      <c r="K259" s="10">
        <v>1868400</v>
      </c>
      <c r="L259" s="11">
        <v>2</v>
      </c>
      <c r="M259" s="7">
        <v>41640</v>
      </c>
      <c r="N259" s="12">
        <v>43435</v>
      </c>
      <c r="O259" s="4">
        <f t="shared" si="16"/>
        <v>4</v>
      </c>
      <c r="P259" s="8"/>
    </row>
    <row r="260" spans="1:16" ht="30" customHeight="1">
      <c r="A260" s="4" t="s">
        <v>22</v>
      </c>
      <c r="B260" s="4" t="s">
        <v>501</v>
      </c>
      <c r="C260" s="4"/>
      <c r="D260" s="4" t="s">
        <v>514</v>
      </c>
      <c r="E260" s="4" t="s">
        <v>515</v>
      </c>
      <c r="F260" s="4"/>
      <c r="G260" s="4" t="s">
        <v>20</v>
      </c>
      <c r="H260" s="9" t="s">
        <v>61</v>
      </c>
      <c r="I260" s="9" t="s">
        <v>62</v>
      </c>
      <c r="J260" s="4">
        <v>1</v>
      </c>
      <c r="K260" s="10">
        <v>1868400</v>
      </c>
      <c r="L260" s="11">
        <v>2</v>
      </c>
      <c r="M260" s="7">
        <v>41640</v>
      </c>
      <c r="N260" s="12">
        <v>43435</v>
      </c>
      <c r="O260" s="4">
        <f t="shared" si="16"/>
        <v>4</v>
      </c>
      <c r="P260" s="8"/>
    </row>
    <row r="261" spans="1:16" ht="30" customHeight="1">
      <c r="A261" s="4" t="s">
        <v>22</v>
      </c>
      <c r="B261" s="4" t="s">
        <v>501</v>
      </c>
      <c r="C261" s="4"/>
      <c r="D261" s="4" t="s">
        <v>516</v>
      </c>
      <c r="E261" s="4"/>
      <c r="F261" s="4"/>
      <c r="G261" s="4" t="s">
        <v>20</v>
      </c>
      <c r="H261" s="9" t="s">
        <v>61</v>
      </c>
      <c r="I261" s="9" t="s">
        <v>62</v>
      </c>
      <c r="J261" s="4">
        <v>1</v>
      </c>
      <c r="K261" s="10">
        <v>1392650</v>
      </c>
      <c r="L261" s="11">
        <v>2</v>
      </c>
      <c r="M261" s="12">
        <v>42005</v>
      </c>
      <c r="N261" s="12">
        <v>44166</v>
      </c>
      <c r="O261" s="4">
        <f t="shared" si="16"/>
        <v>5</v>
      </c>
      <c r="P261" s="8"/>
    </row>
    <row r="262" spans="1:16" ht="30" customHeight="1">
      <c r="A262" s="4" t="s">
        <v>22</v>
      </c>
      <c r="B262" s="4" t="s">
        <v>501</v>
      </c>
      <c r="C262" s="4"/>
      <c r="D262" s="4" t="s">
        <v>516</v>
      </c>
      <c r="E262" s="4"/>
      <c r="F262" s="4"/>
      <c r="G262" s="4" t="s">
        <v>20</v>
      </c>
      <c r="H262" s="9" t="s">
        <v>61</v>
      </c>
      <c r="I262" s="9" t="s">
        <v>62</v>
      </c>
      <c r="J262" s="4">
        <v>1</v>
      </c>
      <c r="K262" s="10">
        <v>1392650</v>
      </c>
      <c r="L262" s="11">
        <v>2</v>
      </c>
      <c r="M262" s="12">
        <v>42005</v>
      </c>
      <c r="N262" s="12">
        <v>44166</v>
      </c>
      <c r="O262" s="4">
        <f t="shared" si="16"/>
        <v>5</v>
      </c>
      <c r="P262" s="8"/>
    </row>
    <row r="263" spans="1:16" ht="30" customHeight="1">
      <c r="A263" s="4" t="s">
        <v>22</v>
      </c>
      <c r="B263" s="4" t="s">
        <v>501</v>
      </c>
      <c r="C263" s="4"/>
      <c r="D263" s="4" t="s">
        <v>516</v>
      </c>
      <c r="E263" s="4"/>
      <c r="F263" s="4"/>
      <c r="G263" s="4" t="s">
        <v>20</v>
      </c>
      <c r="H263" s="9" t="s">
        <v>61</v>
      </c>
      <c r="I263" s="9" t="s">
        <v>62</v>
      </c>
      <c r="J263" s="4">
        <v>1</v>
      </c>
      <c r="K263" s="10">
        <v>1392650</v>
      </c>
      <c r="L263" s="11">
        <v>2</v>
      </c>
      <c r="M263" s="12">
        <v>42005</v>
      </c>
      <c r="N263" s="12">
        <v>44166</v>
      </c>
      <c r="O263" s="4">
        <f t="shared" si="16"/>
        <v>5</v>
      </c>
      <c r="P263" s="8"/>
    </row>
    <row r="264" spans="1:16" ht="30" customHeight="1">
      <c r="A264" s="4" t="s">
        <v>22</v>
      </c>
      <c r="B264" s="4" t="s">
        <v>501</v>
      </c>
      <c r="C264" s="4"/>
      <c r="D264" s="4" t="s">
        <v>516</v>
      </c>
      <c r="E264" s="4"/>
      <c r="F264" s="4"/>
      <c r="G264" s="4" t="s">
        <v>20</v>
      </c>
      <c r="H264" s="9" t="s">
        <v>61</v>
      </c>
      <c r="I264" s="9" t="s">
        <v>62</v>
      </c>
      <c r="J264" s="4">
        <v>1</v>
      </c>
      <c r="K264" s="10">
        <v>1392650</v>
      </c>
      <c r="L264" s="11">
        <v>2</v>
      </c>
      <c r="M264" s="12">
        <v>42005</v>
      </c>
      <c r="N264" s="12">
        <v>44166</v>
      </c>
      <c r="O264" s="4">
        <f t="shared" si="16"/>
        <v>5</v>
      </c>
      <c r="P264" s="8"/>
    </row>
    <row r="265" spans="1:16" ht="30" customHeight="1">
      <c r="A265" s="4" t="s">
        <v>22</v>
      </c>
      <c r="B265" s="4" t="s">
        <v>501</v>
      </c>
      <c r="C265" s="4" t="s">
        <v>57</v>
      </c>
      <c r="D265" s="4" t="s">
        <v>517</v>
      </c>
      <c r="E265" s="4" t="s">
        <v>59</v>
      </c>
      <c r="F265" s="4"/>
      <c r="G265" s="4" t="s">
        <v>20</v>
      </c>
      <c r="H265" s="9" t="s">
        <v>61</v>
      </c>
      <c r="I265" s="9" t="s">
        <v>62</v>
      </c>
      <c r="J265" s="4">
        <v>1</v>
      </c>
      <c r="K265" s="10">
        <v>1297500</v>
      </c>
      <c r="L265" s="11">
        <v>2</v>
      </c>
      <c r="M265" s="12">
        <v>42005</v>
      </c>
      <c r="N265" s="12">
        <v>43070</v>
      </c>
      <c r="O265" s="4">
        <f t="shared" si="16"/>
        <v>2</v>
      </c>
      <c r="P265" s="8"/>
    </row>
    <row r="266" spans="1:16" ht="30" customHeight="1">
      <c r="A266" s="4" t="s">
        <v>22</v>
      </c>
      <c r="B266" s="4" t="s">
        <v>501</v>
      </c>
      <c r="C266" s="4" t="s">
        <v>57</v>
      </c>
      <c r="D266" s="4" t="s">
        <v>517</v>
      </c>
      <c r="E266" s="4" t="s">
        <v>59</v>
      </c>
      <c r="F266" s="4"/>
      <c r="G266" s="4" t="s">
        <v>20</v>
      </c>
      <c r="H266" s="9" t="s">
        <v>61</v>
      </c>
      <c r="I266" s="9" t="s">
        <v>62</v>
      </c>
      <c r="J266" s="4">
        <v>1</v>
      </c>
      <c r="K266" s="10">
        <v>1297500</v>
      </c>
      <c r="L266" s="11">
        <v>2</v>
      </c>
      <c r="M266" s="12">
        <v>42005</v>
      </c>
      <c r="N266" s="12">
        <v>43070</v>
      </c>
      <c r="O266" s="4">
        <f t="shared" si="16"/>
        <v>2</v>
      </c>
      <c r="P266" s="8"/>
    </row>
    <row r="267" spans="1:16" ht="30" customHeight="1">
      <c r="A267" s="4" t="s">
        <v>22</v>
      </c>
      <c r="B267" s="4" t="s">
        <v>501</v>
      </c>
      <c r="C267" s="4" t="s">
        <v>57</v>
      </c>
      <c r="D267" s="4" t="s">
        <v>517</v>
      </c>
      <c r="E267" s="4" t="s">
        <v>59</v>
      </c>
      <c r="F267" s="4"/>
      <c r="G267" s="4" t="s">
        <v>20</v>
      </c>
      <c r="H267" s="9" t="s">
        <v>61</v>
      </c>
      <c r="I267" s="9" t="s">
        <v>62</v>
      </c>
      <c r="J267" s="4">
        <v>1</v>
      </c>
      <c r="K267" s="10">
        <v>1297500</v>
      </c>
      <c r="L267" s="11">
        <v>2</v>
      </c>
      <c r="M267" s="12">
        <v>42005</v>
      </c>
      <c r="N267" s="12">
        <v>43070</v>
      </c>
      <c r="O267" s="4">
        <f t="shared" si="16"/>
        <v>2</v>
      </c>
      <c r="P267" s="8"/>
    </row>
    <row r="268" spans="1:16" ht="30" customHeight="1">
      <c r="A268" s="4" t="s">
        <v>22</v>
      </c>
      <c r="B268" s="4" t="s">
        <v>501</v>
      </c>
      <c r="C268" s="4" t="s">
        <v>57</v>
      </c>
      <c r="D268" s="4" t="s">
        <v>517</v>
      </c>
      <c r="E268" s="4" t="s">
        <v>59</v>
      </c>
      <c r="F268" s="4"/>
      <c r="G268" s="4" t="s">
        <v>20</v>
      </c>
      <c r="H268" s="9" t="s">
        <v>61</v>
      </c>
      <c r="I268" s="9" t="s">
        <v>62</v>
      </c>
      <c r="J268" s="4">
        <v>1</v>
      </c>
      <c r="K268" s="10">
        <v>1297500</v>
      </c>
      <c r="L268" s="11">
        <v>2</v>
      </c>
      <c r="M268" s="12">
        <v>42005</v>
      </c>
      <c r="N268" s="12">
        <v>43070</v>
      </c>
      <c r="O268" s="4">
        <f t="shared" si="16"/>
        <v>2</v>
      </c>
      <c r="P268" s="8"/>
    </row>
    <row r="269" spans="1:16" ht="30" customHeight="1">
      <c r="A269" s="4" t="s">
        <v>22</v>
      </c>
      <c r="B269" s="4" t="s">
        <v>501</v>
      </c>
      <c r="C269" s="4"/>
      <c r="D269" s="4" t="s">
        <v>22</v>
      </c>
      <c r="E269" s="4"/>
      <c r="F269" s="4"/>
      <c r="G269" s="4" t="s">
        <v>20</v>
      </c>
      <c r="H269" s="9" t="s">
        <v>61</v>
      </c>
      <c r="I269" s="9" t="s">
        <v>62</v>
      </c>
      <c r="J269" s="4">
        <v>1</v>
      </c>
      <c r="K269" s="10">
        <v>2258771.8911600001</v>
      </c>
      <c r="L269" s="11">
        <v>2</v>
      </c>
      <c r="M269" s="7">
        <v>41640</v>
      </c>
      <c r="N269" s="12">
        <v>43800</v>
      </c>
      <c r="O269" s="4">
        <f t="shared" si="16"/>
        <v>5</v>
      </c>
      <c r="P269" s="8"/>
    </row>
    <row r="270" spans="1:16" ht="30" customHeight="1">
      <c r="A270" s="4" t="s">
        <v>22</v>
      </c>
      <c r="B270" s="4" t="s">
        <v>501</v>
      </c>
      <c r="C270" s="4"/>
      <c r="D270" s="4" t="s">
        <v>22</v>
      </c>
      <c r="E270" s="4"/>
      <c r="F270" s="4"/>
      <c r="G270" s="4" t="s">
        <v>20</v>
      </c>
      <c r="H270" s="9" t="s">
        <v>61</v>
      </c>
      <c r="I270" s="9" t="s">
        <v>62</v>
      </c>
      <c r="J270" s="4">
        <v>1</v>
      </c>
      <c r="K270" s="10">
        <v>1209671.0555199999</v>
      </c>
      <c r="L270" s="11">
        <v>2</v>
      </c>
      <c r="M270" s="13"/>
      <c r="N270" s="13"/>
      <c r="O270" s="4"/>
      <c r="P270" s="8"/>
    </row>
    <row r="271" spans="1:16" ht="30" customHeight="1">
      <c r="A271" s="4" t="s">
        <v>22</v>
      </c>
      <c r="B271" s="4" t="s">
        <v>501</v>
      </c>
      <c r="C271" s="4"/>
      <c r="D271" s="4" t="s">
        <v>22</v>
      </c>
      <c r="E271" s="4"/>
      <c r="F271" s="4"/>
      <c r="G271" s="4" t="s">
        <v>20</v>
      </c>
      <c r="H271" s="9" t="s">
        <v>61</v>
      </c>
      <c r="I271" s="9" t="s">
        <v>62</v>
      </c>
      <c r="J271" s="4">
        <v>1</v>
      </c>
      <c r="K271" s="10">
        <v>2311168.49285</v>
      </c>
      <c r="L271" s="11">
        <v>2</v>
      </c>
      <c r="M271" s="13"/>
      <c r="N271" s="13"/>
      <c r="O271" s="4"/>
      <c r="P271" s="8"/>
    </row>
    <row r="272" spans="1:16" ht="30" customHeight="1">
      <c r="A272" s="4" t="s">
        <v>22</v>
      </c>
      <c r="B272" s="4" t="s">
        <v>501</v>
      </c>
      <c r="C272" s="4"/>
      <c r="D272" s="4" t="s">
        <v>22</v>
      </c>
      <c r="E272" s="4"/>
      <c r="F272" s="4"/>
      <c r="G272" s="4" t="s">
        <v>20</v>
      </c>
      <c r="H272" s="9" t="s">
        <v>61</v>
      </c>
      <c r="I272" s="9" t="s">
        <v>62</v>
      </c>
      <c r="J272" s="4">
        <v>1</v>
      </c>
      <c r="K272" s="10">
        <v>1102299.4428399999</v>
      </c>
      <c r="L272" s="11">
        <v>2</v>
      </c>
      <c r="M272" s="13"/>
      <c r="N272" s="13"/>
      <c r="O272" s="4"/>
      <c r="P272" s="8"/>
    </row>
    <row r="273" spans="1:16" ht="30" customHeight="1">
      <c r="A273" s="4" t="s">
        <v>22</v>
      </c>
      <c r="B273" s="4" t="s">
        <v>501</v>
      </c>
      <c r="C273" s="4"/>
      <c r="D273" s="4" t="s">
        <v>22</v>
      </c>
      <c r="E273" s="4"/>
      <c r="F273" s="4"/>
      <c r="G273" s="4" t="s">
        <v>20</v>
      </c>
      <c r="H273" s="9" t="s">
        <v>61</v>
      </c>
      <c r="I273" s="9" t="s">
        <v>62</v>
      </c>
      <c r="J273" s="4">
        <v>1</v>
      </c>
      <c r="K273" s="10">
        <v>3326289.3691400001</v>
      </c>
      <c r="L273" s="11">
        <v>2</v>
      </c>
      <c r="M273" s="13"/>
      <c r="N273" s="13"/>
      <c r="O273" s="4"/>
      <c r="P273" s="8"/>
    </row>
    <row r="274" spans="1:16" ht="19.5" customHeight="1">
      <c r="A274" s="4" t="s">
        <v>34</v>
      </c>
      <c r="B274" s="4" t="s">
        <v>501</v>
      </c>
      <c r="C274" s="4"/>
      <c r="D274" s="4" t="s">
        <v>518</v>
      </c>
      <c r="E274" s="4" t="s">
        <v>519</v>
      </c>
      <c r="F274" s="4"/>
      <c r="G274" s="4" t="s">
        <v>31</v>
      </c>
      <c r="H274" s="9" t="s">
        <v>61</v>
      </c>
      <c r="I274" s="9" t="s">
        <v>62</v>
      </c>
      <c r="J274" s="4">
        <v>1</v>
      </c>
      <c r="K274" s="10">
        <v>35241.146650000002</v>
      </c>
      <c r="L274" s="11">
        <v>1</v>
      </c>
      <c r="M274" s="12">
        <v>41275</v>
      </c>
      <c r="N274" s="12">
        <v>43070</v>
      </c>
      <c r="O274" s="4">
        <f t="shared" ref="O274:O278" si="17">DATEDIF(M274,N274,"y")</f>
        <v>4</v>
      </c>
      <c r="P274" s="8"/>
    </row>
    <row r="275" spans="1:16" ht="19.5" customHeight="1">
      <c r="A275" s="4" t="s">
        <v>34</v>
      </c>
      <c r="B275" s="4" t="s">
        <v>501</v>
      </c>
      <c r="C275" s="4"/>
      <c r="D275" s="4" t="s">
        <v>518</v>
      </c>
      <c r="E275" s="4" t="s">
        <v>519</v>
      </c>
      <c r="F275" s="4"/>
      <c r="G275" s="4" t="s">
        <v>31</v>
      </c>
      <c r="H275" s="9" t="s">
        <v>61</v>
      </c>
      <c r="I275" s="9" t="s">
        <v>62</v>
      </c>
      <c r="J275" s="4">
        <v>1</v>
      </c>
      <c r="K275" s="10">
        <v>35180.233350000002</v>
      </c>
      <c r="L275" s="11">
        <v>1</v>
      </c>
      <c r="M275" s="12">
        <v>41275</v>
      </c>
      <c r="N275" s="12">
        <v>43070</v>
      </c>
      <c r="O275" s="4">
        <f t="shared" si="17"/>
        <v>4</v>
      </c>
      <c r="P275" s="8"/>
    </row>
    <row r="276" spans="1:16" ht="19.5" customHeight="1">
      <c r="A276" s="4" t="s">
        <v>34</v>
      </c>
      <c r="B276" s="4" t="s">
        <v>501</v>
      </c>
      <c r="C276" s="4"/>
      <c r="D276" s="4" t="s">
        <v>518</v>
      </c>
      <c r="E276" s="4" t="s">
        <v>519</v>
      </c>
      <c r="F276" s="4"/>
      <c r="G276" s="4" t="s">
        <v>31</v>
      </c>
      <c r="H276" s="9" t="s">
        <v>61</v>
      </c>
      <c r="I276" s="9" t="s">
        <v>62</v>
      </c>
      <c r="J276" s="4">
        <v>1</v>
      </c>
      <c r="K276" s="10">
        <v>285835.10664999997</v>
      </c>
      <c r="L276" s="11">
        <v>1</v>
      </c>
      <c r="M276" s="12">
        <v>41275</v>
      </c>
      <c r="N276" s="12">
        <v>43070</v>
      </c>
      <c r="O276" s="4">
        <f t="shared" si="17"/>
        <v>4</v>
      </c>
      <c r="P276" s="8"/>
    </row>
    <row r="277" spans="1:16" ht="19.5" customHeight="1">
      <c r="A277" s="4" t="s">
        <v>34</v>
      </c>
      <c r="B277" s="4" t="s">
        <v>501</v>
      </c>
      <c r="C277" s="4"/>
      <c r="D277" s="4" t="s">
        <v>518</v>
      </c>
      <c r="E277" s="4" t="s">
        <v>519</v>
      </c>
      <c r="F277" s="4"/>
      <c r="G277" s="4" t="s">
        <v>31</v>
      </c>
      <c r="H277" s="9" t="s">
        <v>61</v>
      </c>
      <c r="I277" s="9" t="s">
        <v>62</v>
      </c>
      <c r="J277" s="4">
        <v>1</v>
      </c>
      <c r="K277" s="10">
        <v>214094.22797000001</v>
      </c>
      <c r="L277" s="11">
        <v>1</v>
      </c>
      <c r="M277" s="12">
        <v>41275</v>
      </c>
      <c r="N277" s="12">
        <v>43070</v>
      </c>
      <c r="O277" s="4">
        <f t="shared" si="17"/>
        <v>4</v>
      </c>
      <c r="P277" s="8"/>
    </row>
    <row r="278" spans="1:16" ht="19.5" customHeight="1">
      <c r="A278" s="4" t="s">
        <v>34</v>
      </c>
      <c r="B278" s="4" t="s">
        <v>501</v>
      </c>
      <c r="C278" s="4"/>
      <c r="D278" s="4" t="s">
        <v>518</v>
      </c>
      <c r="E278" s="4" t="s">
        <v>519</v>
      </c>
      <c r="F278" s="4"/>
      <c r="G278" s="4" t="s">
        <v>31</v>
      </c>
      <c r="H278" s="9" t="s">
        <v>61</v>
      </c>
      <c r="I278" s="9" t="s">
        <v>62</v>
      </c>
      <c r="J278" s="4">
        <v>1</v>
      </c>
      <c r="K278" s="10">
        <v>623012.28483999998</v>
      </c>
      <c r="L278" s="11">
        <v>1</v>
      </c>
      <c r="M278" s="12">
        <v>41275</v>
      </c>
      <c r="N278" s="12">
        <v>43070</v>
      </c>
      <c r="O278" s="4">
        <f t="shared" si="17"/>
        <v>4</v>
      </c>
      <c r="P278" s="8"/>
    </row>
    <row r="279" spans="1:16" ht="19.5" customHeight="1">
      <c r="A279" s="4" t="s">
        <v>22</v>
      </c>
      <c r="B279" s="4" t="s">
        <v>501</v>
      </c>
      <c r="C279" s="4"/>
      <c r="D279" s="4" t="s">
        <v>520</v>
      </c>
      <c r="E279" s="4" t="s">
        <v>521</v>
      </c>
      <c r="F279" s="4"/>
      <c r="G279" s="4" t="s">
        <v>31</v>
      </c>
      <c r="H279" s="9" t="s">
        <v>61</v>
      </c>
      <c r="I279" s="9" t="s">
        <v>62</v>
      </c>
      <c r="J279" s="4">
        <v>1</v>
      </c>
      <c r="K279" s="10">
        <v>1045131.03232</v>
      </c>
      <c r="L279" s="11">
        <v>1</v>
      </c>
      <c r="M279" s="13"/>
      <c r="N279" s="13"/>
      <c r="O279" s="4"/>
      <c r="P279" s="8"/>
    </row>
    <row r="280" spans="1:16" ht="19.5" customHeight="1">
      <c r="A280" s="8"/>
      <c r="B280" s="4" t="s">
        <v>501</v>
      </c>
      <c r="C280" s="4"/>
      <c r="D280" s="4" t="s">
        <v>522</v>
      </c>
      <c r="E280" s="4"/>
      <c r="F280" s="4"/>
      <c r="G280" s="4" t="s">
        <v>31</v>
      </c>
      <c r="H280" s="9" t="s">
        <v>61</v>
      </c>
      <c r="I280" s="9" t="s">
        <v>62</v>
      </c>
      <c r="J280" s="4">
        <v>1</v>
      </c>
      <c r="K280" s="10"/>
      <c r="L280" s="11"/>
      <c r="M280" s="12">
        <v>41640</v>
      </c>
      <c r="N280" s="12">
        <v>42705</v>
      </c>
      <c r="O280" s="4">
        <f t="shared" ref="O280:O283" si="18">DATEDIF(M280,N280,"y")</f>
        <v>2</v>
      </c>
      <c r="P280" s="8"/>
    </row>
    <row r="281" spans="1:16" ht="19.5" customHeight="1">
      <c r="A281" s="4" t="s">
        <v>16</v>
      </c>
      <c r="B281" s="4" t="s">
        <v>501</v>
      </c>
      <c r="C281" s="4"/>
      <c r="D281" s="4" t="s">
        <v>523</v>
      </c>
      <c r="E281" s="4" t="s">
        <v>524</v>
      </c>
      <c r="F281" s="4"/>
      <c r="G281" s="4" t="s">
        <v>31</v>
      </c>
      <c r="H281" s="9" t="s">
        <v>61</v>
      </c>
      <c r="I281" s="9" t="s">
        <v>62</v>
      </c>
      <c r="J281" s="4">
        <v>1</v>
      </c>
      <c r="K281" s="10">
        <v>51203.026250000003</v>
      </c>
      <c r="L281" s="11">
        <v>1</v>
      </c>
      <c r="M281" s="12">
        <v>40544</v>
      </c>
      <c r="N281" s="12">
        <v>42705</v>
      </c>
      <c r="O281" s="4">
        <f t="shared" si="18"/>
        <v>5</v>
      </c>
      <c r="P281" s="8"/>
    </row>
    <row r="282" spans="1:16" ht="19.5" customHeight="1">
      <c r="A282" s="4" t="s">
        <v>22</v>
      </c>
      <c r="B282" s="4" t="s">
        <v>501</v>
      </c>
      <c r="C282" s="4"/>
      <c r="D282" s="4" t="s">
        <v>525</v>
      </c>
      <c r="E282" s="4"/>
      <c r="F282" s="4"/>
      <c r="G282" s="4" t="s">
        <v>31</v>
      </c>
      <c r="H282" s="9" t="s">
        <v>61</v>
      </c>
      <c r="I282" s="9" t="s">
        <v>62</v>
      </c>
      <c r="J282" s="4">
        <v>1</v>
      </c>
      <c r="K282" s="10">
        <v>138400</v>
      </c>
      <c r="L282" s="11">
        <v>1</v>
      </c>
      <c r="M282" s="12">
        <v>41640</v>
      </c>
      <c r="N282" s="12">
        <v>42705</v>
      </c>
      <c r="O282" s="4">
        <f t="shared" si="18"/>
        <v>2</v>
      </c>
      <c r="P282" s="8"/>
    </row>
    <row r="283" spans="1:16" ht="19.5" customHeight="1">
      <c r="A283" s="4" t="s">
        <v>34</v>
      </c>
      <c r="B283" s="4" t="s">
        <v>501</v>
      </c>
      <c r="C283" s="4"/>
      <c r="D283" s="4" t="s">
        <v>526</v>
      </c>
      <c r="E283" s="4"/>
      <c r="F283" s="4"/>
      <c r="G283" s="4" t="s">
        <v>31</v>
      </c>
      <c r="H283" s="9" t="s">
        <v>61</v>
      </c>
      <c r="I283" s="9" t="s">
        <v>62</v>
      </c>
      <c r="J283" s="4">
        <v>1</v>
      </c>
      <c r="K283" s="10">
        <v>3971820.0847999998</v>
      </c>
      <c r="L283" s="11">
        <v>2</v>
      </c>
      <c r="M283" s="12">
        <v>40909</v>
      </c>
      <c r="N283" s="12">
        <v>42705</v>
      </c>
      <c r="O283" s="4">
        <f t="shared" si="18"/>
        <v>4</v>
      </c>
      <c r="P283" s="8"/>
    </row>
    <row r="284" spans="1:16" ht="30" customHeight="1">
      <c r="A284" s="4" t="s">
        <v>34</v>
      </c>
      <c r="B284" s="4" t="s">
        <v>17</v>
      </c>
      <c r="C284" s="4"/>
      <c r="D284" s="4" t="s">
        <v>527</v>
      </c>
      <c r="E284" s="4" t="s">
        <v>59</v>
      </c>
      <c r="F284" s="4"/>
      <c r="G284" s="4" t="s">
        <v>60</v>
      </c>
      <c r="H284" s="9" t="s">
        <v>61</v>
      </c>
      <c r="I284" s="9" t="s">
        <v>124</v>
      </c>
      <c r="J284" s="4">
        <v>1</v>
      </c>
      <c r="K284" s="10">
        <v>25915.4</v>
      </c>
      <c r="L284" s="18">
        <v>1</v>
      </c>
      <c r="M284" s="16">
        <v>42401</v>
      </c>
      <c r="N284" s="16"/>
      <c r="O284" s="4"/>
      <c r="P284" s="8"/>
    </row>
    <row r="285" spans="1:16" ht="21" customHeight="1">
      <c r="A285" s="4" t="s">
        <v>34</v>
      </c>
      <c r="B285" s="4" t="s">
        <v>528</v>
      </c>
      <c r="C285" s="4" t="s">
        <v>529</v>
      </c>
      <c r="D285" s="4" t="s">
        <v>530</v>
      </c>
      <c r="E285" s="4" t="s">
        <v>531</v>
      </c>
      <c r="F285" s="4"/>
      <c r="G285" s="4" t="s">
        <v>99</v>
      </c>
      <c r="H285" s="4" t="s">
        <v>532</v>
      </c>
      <c r="I285" s="4"/>
      <c r="J285" s="4">
        <v>2</v>
      </c>
      <c r="K285" s="5"/>
      <c r="L285" s="6"/>
      <c r="M285" s="7">
        <v>42005</v>
      </c>
      <c r="N285" s="12">
        <v>42705</v>
      </c>
      <c r="O285" s="4">
        <f t="shared" ref="O285:O286" si="19">DATEDIF(M285,N285,"y")</f>
        <v>1</v>
      </c>
      <c r="P285" s="4" t="s">
        <v>533</v>
      </c>
    </row>
    <row r="286" spans="1:16" ht="21" customHeight="1">
      <c r="A286" s="4" t="s">
        <v>34</v>
      </c>
      <c r="B286" s="4" t="s">
        <v>528</v>
      </c>
      <c r="C286" s="4" t="s">
        <v>529</v>
      </c>
      <c r="D286" s="4" t="s">
        <v>534</v>
      </c>
      <c r="E286" s="4" t="s">
        <v>535</v>
      </c>
      <c r="F286" s="4"/>
      <c r="G286" s="4" t="s">
        <v>31</v>
      </c>
      <c r="H286" s="4" t="s">
        <v>61</v>
      </c>
      <c r="I286" s="4"/>
      <c r="J286" s="4">
        <v>1</v>
      </c>
      <c r="K286" s="5"/>
      <c r="L286" s="6"/>
      <c r="M286" s="7">
        <v>42005</v>
      </c>
      <c r="N286" s="12">
        <v>42705</v>
      </c>
      <c r="O286" s="4">
        <f t="shared" si="19"/>
        <v>1</v>
      </c>
      <c r="P286" s="4" t="s">
        <v>536</v>
      </c>
    </row>
    <row r="287" spans="1:16" ht="30" customHeight="1">
      <c r="A287" s="4" t="s">
        <v>22</v>
      </c>
      <c r="B287" s="4" t="s">
        <v>528</v>
      </c>
      <c r="C287" s="4" t="s">
        <v>57</v>
      </c>
      <c r="D287" s="4" t="s">
        <v>537</v>
      </c>
      <c r="E287" s="4" t="s">
        <v>59</v>
      </c>
      <c r="F287" s="4"/>
      <c r="G287" s="4" t="s">
        <v>20</v>
      </c>
      <c r="H287" s="9" t="s">
        <v>61</v>
      </c>
      <c r="I287" s="9" t="s">
        <v>62</v>
      </c>
      <c r="J287" s="4">
        <v>1</v>
      </c>
      <c r="K287" s="10">
        <v>927938.26500000001</v>
      </c>
      <c r="L287" s="11">
        <v>1</v>
      </c>
      <c r="M287" s="16"/>
      <c r="N287" s="16"/>
      <c r="O287" s="4"/>
      <c r="P287" s="8"/>
    </row>
    <row r="288" spans="1:16" ht="30" customHeight="1">
      <c r="A288" s="4" t="s">
        <v>34</v>
      </c>
      <c r="B288" s="4" t="s">
        <v>17</v>
      </c>
      <c r="C288" s="4"/>
      <c r="D288" s="4" t="s">
        <v>538</v>
      </c>
      <c r="E288" s="4" t="s">
        <v>59</v>
      </c>
      <c r="F288" s="4"/>
      <c r="G288" s="4" t="s">
        <v>60</v>
      </c>
      <c r="H288" s="9" t="s">
        <v>61</v>
      </c>
      <c r="I288" s="9" t="s">
        <v>62</v>
      </c>
      <c r="J288" s="4">
        <v>1</v>
      </c>
      <c r="K288" s="10">
        <v>45623.283199999998</v>
      </c>
      <c r="L288" s="18">
        <v>1</v>
      </c>
      <c r="M288" s="12">
        <v>42689</v>
      </c>
      <c r="N288" s="16"/>
      <c r="O288" s="4"/>
      <c r="P288" s="8"/>
    </row>
    <row r="289" spans="1:16" ht="30" customHeight="1">
      <c r="A289" s="4" t="s">
        <v>34</v>
      </c>
      <c r="B289" s="4" t="s">
        <v>17</v>
      </c>
      <c r="C289" s="4"/>
      <c r="D289" s="4" t="s">
        <v>539</v>
      </c>
      <c r="E289" s="4" t="s">
        <v>59</v>
      </c>
      <c r="F289" s="4"/>
      <c r="G289" s="4" t="s">
        <v>60</v>
      </c>
      <c r="H289" s="9" t="s">
        <v>61</v>
      </c>
      <c r="I289" s="9" t="s">
        <v>540</v>
      </c>
      <c r="J289" s="4">
        <v>1</v>
      </c>
      <c r="K289" s="10">
        <v>47519.49641</v>
      </c>
      <c r="L289" s="18">
        <v>1</v>
      </c>
      <c r="M289" s="12">
        <v>42689</v>
      </c>
      <c r="N289" s="16"/>
      <c r="O289" s="4"/>
      <c r="P289" s="8"/>
    </row>
    <row r="290" spans="1:16" ht="30" customHeight="1">
      <c r="A290" s="4" t="s">
        <v>22</v>
      </c>
      <c r="B290" s="4" t="s">
        <v>528</v>
      </c>
      <c r="C290" s="4" t="s">
        <v>57</v>
      </c>
      <c r="D290" s="4" t="s">
        <v>541</v>
      </c>
      <c r="E290" s="4" t="s">
        <v>59</v>
      </c>
      <c r="F290" s="4"/>
      <c r="G290" s="4" t="s">
        <v>69</v>
      </c>
      <c r="H290" s="9" t="s">
        <v>61</v>
      </c>
      <c r="I290" s="9" t="s">
        <v>62</v>
      </c>
      <c r="J290" s="4">
        <v>1</v>
      </c>
      <c r="K290" s="10">
        <v>59260.284999999996</v>
      </c>
      <c r="L290" s="11">
        <v>1</v>
      </c>
      <c r="M290" s="16"/>
      <c r="N290" s="16"/>
      <c r="O290" s="4"/>
      <c r="P290" s="8"/>
    </row>
    <row r="291" spans="1:16" ht="30" customHeight="1">
      <c r="A291" s="4" t="s">
        <v>22</v>
      </c>
      <c r="B291" s="4" t="s">
        <v>528</v>
      </c>
      <c r="C291" s="4" t="s">
        <v>57</v>
      </c>
      <c r="D291" s="4" t="s">
        <v>542</v>
      </c>
      <c r="E291" s="4" t="s">
        <v>59</v>
      </c>
      <c r="F291" s="4"/>
      <c r="G291" s="4" t="s">
        <v>20</v>
      </c>
      <c r="H291" s="9" t="s">
        <v>61</v>
      </c>
      <c r="I291" s="9" t="s">
        <v>62</v>
      </c>
      <c r="J291" s="4">
        <v>1</v>
      </c>
      <c r="K291" s="10">
        <v>24298.567950000001</v>
      </c>
      <c r="L291" s="11">
        <v>1</v>
      </c>
      <c r="M291" s="16"/>
      <c r="N291" s="16"/>
      <c r="O291" s="4"/>
      <c r="P291" s="8"/>
    </row>
    <row r="292" spans="1:16" ht="30" customHeight="1">
      <c r="A292" s="4" t="s">
        <v>22</v>
      </c>
      <c r="B292" s="4" t="s">
        <v>528</v>
      </c>
      <c r="C292" s="4" t="s">
        <v>57</v>
      </c>
      <c r="D292" s="4" t="s">
        <v>543</v>
      </c>
      <c r="E292" s="4" t="s">
        <v>59</v>
      </c>
      <c r="F292" s="4"/>
      <c r="G292" s="4" t="s">
        <v>60</v>
      </c>
      <c r="H292" s="9" t="s">
        <v>61</v>
      </c>
      <c r="I292" s="9" t="s">
        <v>62</v>
      </c>
      <c r="J292" s="4">
        <v>1</v>
      </c>
      <c r="K292" s="10">
        <v>74921.542499999996</v>
      </c>
      <c r="L292" s="11">
        <v>1</v>
      </c>
      <c r="M292" s="16"/>
      <c r="N292" s="16"/>
      <c r="O292" s="4"/>
      <c r="P292" s="8"/>
    </row>
    <row r="293" spans="1:16" ht="15.75" customHeight="1">
      <c r="A293" s="4" t="s">
        <v>22</v>
      </c>
      <c r="B293" s="4" t="s">
        <v>544</v>
      </c>
      <c r="C293" s="4"/>
      <c r="D293" s="4" t="s">
        <v>545</v>
      </c>
      <c r="E293" s="4" t="s">
        <v>118</v>
      </c>
      <c r="F293" s="4"/>
      <c r="G293" s="9" t="s">
        <v>99</v>
      </c>
      <c r="H293" s="9" t="s">
        <v>484</v>
      </c>
      <c r="I293" s="28"/>
      <c r="J293" s="4">
        <v>3</v>
      </c>
      <c r="K293" s="5">
        <v>4642840</v>
      </c>
      <c r="L293" s="6">
        <v>2</v>
      </c>
      <c r="M293" s="27">
        <v>42005</v>
      </c>
      <c r="N293" s="13"/>
      <c r="O293" s="4"/>
      <c r="P293" s="4"/>
    </row>
    <row r="294" spans="1:16" ht="21" customHeight="1">
      <c r="A294" s="4" t="s">
        <v>34</v>
      </c>
      <c r="B294" s="4" t="s">
        <v>544</v>
      </c>
      <c r="C294" s="4"/>
      <c r="D294" s="4" t="s">
        <v>546</v>
      </c>
      <c r="E294" s="4" t="s">
        <v>547</v>
      </c>
      <c r="F294" s="4"/>
      <c r="G294" s="4" t="s">
        <v>31</v>
      </c>
      <c r="H294" s="4" t="s">
        <v>64</v>
      </c>
      <c r="I294" s="28"/>
      <c r="J294" s="4">
        <v>1</v>
      </c>
      <c r="K294" s="5">
        <v>22741</v>
      </c>
      <c r="L294" s="6">
        <v>1</v>
      </c>
      <c r="M294" s="27">
        <v>42005</v>
      </c>
      <c r="N294" s="27">
        <v>42339</v>
      </c>
      <c r="O294" s="4">
        <f t="shared" ref="O294:O295" si="20">DATEDIF(M294,N294,"y")</f>
        <v>0</v>
      </c>
      <c r="P294" s="29" t="s">
        <v>548</v>
      </c>
    </row>
    <row r="295" spans="1:16" ht="22.5" customHeight="1">
      <c r="A295" s="4" t="s">
        <v>34</v>
      </c>
      <c r="B295" s="4" t="s">
        <v>544</v>
      </c>
      <c r="C295" s="8"/>
      <c r="D295" s="4" t="s">
        <v>546</v>
      </c>
      <c r="E295" s="4" t="s">
        <v>549</v>
      </c>
      <c r="F295" s="8"/>
      <c r="G295" s="4" t="s">
        <v>31</v>
      </c>
      <c r="H295" s="4" t="s">
        <v>64</v>
      </c>
      <c r="I295" s="28"/>
      <c r="J295" s="4">
        <v>1</v>
      </c>
      <c r="K295" s="5">
        <v>4524</v>
      </c>
      <c r="L295" s="6">
        <v>1</v>
      </c>
      <c r="M295" s="27">
        <v>42005</v>
      </c>
      <c r="N295" s="27">
        <v>43435</v>
      </c>
      <c r="O295" s="4">
        <f t="shared" si="20"/>
        <v>3</v>
      </c>
      <c r="P295" s="29" t="s">
        <v>550</v>
      </c>
    </row>
    <row r="296" spans="1:16" ht="30.75" customHeight="1">
      <c r="A296" s="4" t="s">
        <v>22</v>
      </c>
      <c r="B296" s="4" t="s">
        <v>544</v>
      </c>
      <c r="C296" s="8"/>
      <c r="D296" s="4" t="s">
        <v>551</v>
      </c>
      <c r="E296" s="8"/>
      <c r="F296" s="8"/>
      <c r="G296" s="4"/>
      <c r="H296" s="4" t="s">
        <v>64</v>
      </c>
      <c r="I296" s="28"/>
      <c r="J296" s="4">
        <v>1</v>
      </c>
      <c r="K296" s="5">
        <v>9300000</v>
      </c>
      <c r="L296" s="6">
        <v>3</v>
      </c>
      <c r="M296" s="27">
        <v>42005</v>
      </c>
      <c r="N296" s="13"/>
      <c r="O296" s="4"/>
      <c r="P296" s="4" t="s">
        <v>552</v>
      </c>
    </row>
    <row r="297" spans="1:16" ht="30.75" customHeight="1">
      <c r="A297" s="4" t="s">
        <v>22</v>
      </c>
      <c r="B297" s="4" t="s">
        <v>544</v>
      </c>
      <c r="C297" s="4"/>
      <c r="D297" s="4" t="s">
        <v>551</v>
      </c>
      <c r="E297" s="4"/>
      <c r="F297" s="4"/>
      <c r="G297" s="4"/>
      <c r="H297" s="4" t="s">
        <v>61</v>
      </c>
      <c r="I297" s="4"/>
      <c r="J297" s="4">
        <v>1</v>
      </c>
      <c r="K297" s="5">
        <v>10400000</v>
      </c>
      <c r="L297" s="6">
        <v>3</v>
      </c>
      <c r="M297" s="7"/>
      <c r="N297" s="7"/>
      <c r="O297" s="4"/>
      <c r="P297" s="30" t="s">
        <v>553</v>
      </c>
    </row>
    <row r="298" spans="1:16" ht="21" customHeight="1">
      <c r="A298" s="4" t="s">
        <v>34</v>
      </c>
      <c r="B298" s="4" t="s">
        <v>544</v>
      </c>
      <c r="C298" s="4"/>
      <c r="D298" s="4" t="s">
        <v>546</v>
      </c>
      <c r="E298" s="30" t="s">
        <v>554</v>
      </c>
      <c r="F298" s="4"/>
      <c r="G298" s="4" t="s">
        <v>31</v>
      </c>
      <c r="H298" s="4" t="s">
        <v>61</v>
      </c>
      <c r="I298" s="4"/>
      <c r="J298" s="4">
        <v>1</v>
      </c>
      <c r="K298" s="5">
        <v>1020423</v>
      </c>
      <c r="L298" s="6">
        <v>2</v>
      </c>
      <c r="M298" s="27">
        <v>42005</v>
      </c>
      <c r="N298" s="7">
        <v>43800</v>
      </c>
      <c r="O298" s="4">
        <f t="shared" ref="O298:O302" si="21">DATEDIF(M298,N298,"y")</f>
        <v>4</v>
      </c>
      <c r="P298" s="30" t="s">
        <v>555</v>
      </c>
    </row>
    <row r="299" spans="1:16" ht="21" customHeight="1">
      <c r="A299" s="4" t="s">
        <v>34</v>
      </c>
      <c r="B299" s="4" t="s">
        <v>544</v>
      </c>
      <c r="C299" s="4"/>
      <c r="D299" s="4" t="s">
        <v>546</v>
      </c>
      <c r="E299" s="30" t="s">
        <v>556</v>
      </c>
      <c r="F299" s="4"/>
      <c r="G299" s="4" t="s">
        <v>31</v>
      </c>
      <c r="H299" s="4" t="s">
        <v>61</v>
      </c>
      <c r="I299" s="4"/>
      <c r="J299" s="4">
        <v>1</v>
      </c>
      <c r="K299" s="5">
        <v>223220</v>
      </c>
      <c r="L299" s="6">
        <v>1</v>
      </c>
      <c r="M299" s="7">
        <v>41275</v>
      </c>
      <c r="N299" s="7">
        <v>42705</v>
      </c>
      <c r="O299" s="4">
        <f t="shared" si="21"/>
        <v>3</v>
      </c>
      <c r="P299" s="30" t="s">
        <v>557</v>
      </c>
    </row>
    <row r="300" spans="1:16" ht="21" customHeight="1">
      <c r="A300" s="4" t="s">
        <v>34</v>
      </c>
      <c r="B300" s="4" t="s">
        <v>544</v>
      </c>
      <c r="C300" s="4"/>
      <c r="D300" s="4" t="s">
        <v>546</v>
      </c>
      <c r="E300" s="30" t="s">
        <v>558</v>
      </c>
      <c r="F300" s="4"/>
      <c r="G300" s="4" t="s">
        <v>31</v>
      </c>
      <c r="H300" s="4" t="s">
        <v>61</v>
      </c>
      <c r="I300" s="4"/>
      <c r="J300" s="4">
        <v>1</v>
      </c>
      <c r="K300" s="5">
        <v>145775</v>
      </c>
      <c r="L300" s="6">
        <v>1</v>
      </c>
      <c r="M300" s="27">
        <v>42005</v>
      </c>
      <c r="N300" s="7">
        <v>42339</v>
      </c>
      <c r="O300" s="4">
        <f t="shared" si="21"/>
        <v>0</v>
      </c>
      <c r="P300" s="30" t="s">
        <v>559</v>
      </c>
    </row>
    <row r="301" spans="1:16" ht="21" customHeight="1">
      <c r="A301" s="4" t="s">
        <v>34</v>
      </c>
      <c r="B301" s="4" t="s">
        <v>544</v>
      </c>
      <c r="C301" s="4"/>
      <c r="D301" s="4" t="s">
        <v>546</v>
      </c>
      <c r="E301" s="30" t="s">
        <v>560</v>
      </c>
      <c r="F301" s="4"/>
      <c r="G301" s="4" t="s">
        <v>31</v>
      </c>
      <c r="H301" s="4" t="s">
        <v>61</v>
      </c>
      <c r="I301" s="4"/>
      <c r="J301" s="4">
        <v>1</v>
      </c>
      <c r="K301" s="5">
        <v>22741</v>
      </c>
      <c r="L301" s="6">
        <v>1</v>
      </c>
      <c r="M301" s="27">
        <v>42005</v>
      </c>
      <c r="N301" s="7">
        <v>42339</v>
      </c>
      <c r="O301" s="4">
        <f t="shared" si="21"/>
        <v>0</v>
      </c>
      <c r="P301" s="30" t="s">
        <v>561</v>
      </c>
    </row>
    <row r="302" spans="1:16" ht="21" customHeight="1">
      <c r="A302" s="4" t="s">
        <v>34</v>
      </c>
      <c r="B302" s="4" t="s">
        <v>544</v>
      </c>
      <c r="C302" s="4"/>
      <c r="D302" s="4" t="s">
        <v>546</v>
      </c>
      <c r="E302" s="30" t="s">
        <v>549</v>
      </c>
      <c r="F302" s="4"/>
      <c r="G302" s="4" t="s">
        <v>31</v>
      </c>
      <c r="H302" s="4" t="s">
        <v>61</v>
      </c>
      <c r="I302" s="4"/>
      <c r="J302" s="4">
        <v>1</v>
      </c>
      <c r="K302" s="5">
        <v>1595</v>
      </c>
      <c r="L302" s="6">
        <v>1</v>
      </c>
      <c r="M302" s="27">
        <v>42005</v>
      </c>
      <c r="N302" s="27">
        <v>43435</v>
      </c>
      <c r="O302" s="4">
        <f t="shared" si="21"/>
        <v>3</v>
      </c>
      <c r="P302" s="30" t="s">
        <v>550</v>
      </c>
    </row>
    <row r="303" spans="1:16" ht="21" customHeight="1">
      <c r="A303" s="4" t="s">
        <v>34</v>
      </c>
      <c r="B303" s="4" t="s">
        <v>562</v>
      </c>
      <c r="C303" s="4"/>
      <c r="D303" s="4" t="s">
        <v>563</v>
      </c>
      <c r="E303" s="4" t="s">
        <v>564</v>
      </c>
      <c r="F303" s="4"/>
      <c r="G303" s="4" t="s">
        <v>31</v>
      </c>
      <c r="H303" s="4" t="s">
        <v>565</v>
      </c>
      <c r="I303" s="4"/>
      <c r="J303" s="4">
        <v>2</v>
      </c>
      <c r="K303" s="10">
        <v>2594150</v>
      </c>
      <c r="L303" s="31">
        <v>2</v>
      </c>
      <c r="M303" s="7"/>
      <c r="N303" s="7"/>
      <c r="O303" s="4"/>
      <c r="P303" s="8"/>
    </row>
    <row r="304" spans="1:16" ht="15.75" customHeight="1">
      <c r="A304" s="4" t="s">
        <v>22</v>
      </c>
      <c r="B304" s="4" t="s">
        <v>562</v>
      </c>
      <c r="C304" s="4" t="s">
        <v>256</v>
      </c>
      <c r="D304" s="4" t="s">
        <v>566</v>
      </c>
      <c r="E304" s="4"/>
      <c r="F304" s="4"/>
      <c r="G304" s="4" t="s">
        <v>382</v>
      </c>
      <c r="H304" s="4" t="s">
        <v>64</v>
      </c>
      <c r="I304" s="4"/>
      <c r="J304" s="4">
        <v>1</v>
      </c>
      <c r="K304" s="10">
        <v>37355760</v>
      </c>
      <c r="L304" s="31">
        <v>4</v>
      </c>
      <c r="M304" s="7">
        <v>41275</v>
      </c>
      <c r="N304" s="7">
        <v>42705</v>
      </c>
      <c r="O304" s="4">
        <f t="shared" ref="O304:O307" si="22">DATEDIF(M304,N304,"y")</f>
        <v>3</v>
      </c>
      <c r="P304" s="32"/>
    </row>
    <row r="305" spans="1:16" ht="30.75" customHeight="1">
      <c r="A305" s="4" t="s">
        <v>22</v>
      </c>
      <c r="B305" s="4" t="s">
        <v>562</v>
      </c>
      <c r="C305" s="4"/>
      <c r="D305" s="4" t="s">
        <v>567</v>
      </c>
      <c r="E305" s="4" t="s">
        <v>568</v>
      </c>
      <c r="F305" s="4"/>
      <c r="G305" s="4"/>
      <c r="H305" s="4" t="s">
        <v>64</v>
      </c>
      <c r="I305" s="4"/>
      <c r="J305" s="4">
        <v>1</v>
      </c>
      <c r="K305" s="10">
        <v>87163440</v>
      </c>
      <c r="L305" s="31">
        <v>4</v>
      </c>
      <c r="M305" s="7">
        <v>41275</v>
      </c>
      <c r="N305" s="7">
        <v>42705</v>
      </c>
      <c r="O305" s="4">
        <f t="shared" si="22"/>
        <v>3</v>
      </c>
      <c r="P305" s="4"/>
    </row>
    <row r="306" spans="1:16" ht="40.5" customHeight="1">
      <c r="A306" s="4" t="s">
        <v>22</v>
      </c>
      <c r="B306" s="4" t="s">
        <v>562</v>
      </c>
      <c r="C306" s="4"/>
      <c r="D306" s="4" t="s">
        <v>569</v>
      </c>
      <c r="E306" s="4" t="s">
        <v>570</v>
      </c>
      <c r="F306" s="4"/>
      <c r="G306" s="4"/>
      <c r="H306" s="4" t="s">
        <v>64</v>
      </c>
      <c r="I306" s="4"/>
      <c r="J306" s="4">
        <v>1</v>
      </c>
      <c r="K306" s="10">
        <v>14267825</v>
      </c>
      <c r="L306" s="31">
        <v>3</v>
      </c>
      <c r="M306" s="7">
        <v>40179</v>
      </c>
      <c r="N306" s="7">
        <v>42185</v>
      </c>
      <c r="O306" s="4">
        <f t="shared" si="22"/>
        <v>5</v>
      </c>
      <c r="P306" s="4" t="s">
        <v>571</v>
      </c>
    </row>
    <row r="307" spans="1:16" ht="60.75" customHeight="1">
      <c r="A307" s="4" t="s">
        <v>22</v>
      </c>
      <c r="B307" s="4" t="s">
        <v>562</v>
      </c>
      <c r="C307" s="4"/>
      <c r="D307" s="4" t="s">
        <v>572</v>
      </c>
      <c r="E307" s="4" t="s">
        <v>573</v>
      </c>
      <c r="F307" s="4"/>
      <c r="G307" s="4"/>
      <c r="H307" s="4" t="s">
        <v>64</v>
      </c>
      <c r="I307" s="4"/>
      <c r="J307" s="4">
        <v>1</v>
      </c>
      <c r="K307" s="10">
        <v>6308972.7999999998</v>
      </c>
      <c r="L307" s="31">
        <v>3</v>
      </c>
      <c r="M307" s="7">
        <v>40725</v>
      </c>
      <c r="N307" s="7">
        <v>42551</v>
      </c>
      <c r="O307" s="4">
        <f t="shared" si="22"/>
        <v>4</v>
      </c>
      <c r="P307" s="4" t="s">
        <v>574</v>
      </c>
    </row>
    <row r="308" spans="1:16" ht="60.75" customHeight="1">
      <c r="A308" s="4" t="s">
        <v>34</v>
      </c>
      <c r="B308" s="4" t="s">
        <v>17</v>
      </c>
      <c r="C308" s="4"/>
      <c r="D308" s="4" t="s">
        <v>575</v>
      </c>
      <c r="E308" s="4" t="s">
        <v>59</v>
      </c>
      <c r="F308" s="4"/>
      <c r="G308" s="4" t="s">
        <v>60</v>
      </c>
      <c r="H308" s="9" t="s">
        <v>61</v>
      </c>
      <c r="I308" s="9" t="s">
        <v>576</v>
      </c>
      <c r="J308" s="4">
        <v>1</v>
      </c>
      <c r="K308" s="10">
        <v>38318.19212</v>
      </c>
      <c r="L308" s="18">
        <v>1</v>
      </c>
      <c r="M308" s="12">
        <v>42689</v>
      </c>
      <c r="N308" s="16"/>
      <c r="O308" s="4"/>
      <c r="P308" s="8"/>
    </row>
    <row r="309" spans="1:16" ht="21" customHeight="1">
      <c r="A309" s="4" t="s">
        <v>22</v>
      </c>
      <c r="B309" s="4" t="s">
        <v>562</v>
      </c>
      <c r="C309" s="4"/>
      <c r="D309" s="4" t="s">
        <v>577</v>
      </c>
      <c r="E309" s="4" t="s">
        <v>578</v>
      </c>
      <c r="F309" s="4"/>
      <c r="G309" s="4"/>
      <c r="H309" s="4" t="s">
        <v>64</v>
      </c>
      <c r="I309" s="4" t="s">
        <v>579</v>
      </c>
      <c r="J309" s="4">
        <v>1</v>
      </c>
      <c r="K309" s="10">
        <v>4150640</v>
      </c>
      <c r="L309" s="31">
        <v>2</v>
      </c>
      <c r="M309" s="7">
        <v>41030</v>
      </c>
      <c r="N309" s="7">
        <v>42004</v>
      </c>
      <c r="O309" s="4">
        <f t="shared" ref="O309:O313" si="23">DATEDIF(M309,N309,"y")</f>
        <v>2</v>
      </c>
      <c r="P309" s="4" t="s">
        <v>580</v>
      </c>
    </row>
    <row r="310" spans="1:16" ht="48.75" customHeight="1">
      <c r="A310" s="4" t="s">
        <v>22</v>
      </c>
      <c r="B310" s="4" t="s">
        <v>562</v>
      </c>
      <c r="C310" s="4"/>
      <c r="D310" s="4" t="s">
        <v>581</v>
      </c>
      <c r="E310" s="4" t="s">
        <v>68</v>
      </c>
      <c r="F310" s="4"/>
      <c r="G310" s="4" t="s">
        <v>69</v>
      </c>
      <c r="H310" s="4" t="s">
        <v>64</v>
      </c>
      <c r="I310" s="4"/>
      <c r="J310" s="4">
        <v>1</v>
      </c>
      <c r="K310" s="10">
        <v>5188300</v>
      </c>
      <c r="L310" s="31">
        <v>3</v>
      </c>
      <c r="M310" s="7">
        <v>42095</v>
      </c>
      <c r="N310" s="7">
        <v>43190</v>
      </c>
      <c r="O310" s="4">
        <f t="shared" si="23"/>
        <v>2</v>
      </c>
      <c r="P310" s="4" t="s">
        <v>582</v>
      </c>
    </row>
    <row r="311" spans="1:16" ht="90.75" customHeight="1">
      <c r="A311" s="4" t="s">
        <v>22</v>
      </c>
      <c r="B311" s="4" t="s">
        <v>562</v>
      </c>
      <c r="C311" s="4"/>
      <c r="D311" s="4" t="s">
        <v>583</v>
      </c>
      <c r="E311" s="4" t="s">
        <v>584</v>
      </c>
      <c r="F311" s="4"/>
      <c r="G311" s="4"/>
      <c r="H311" s="4" t="s">
        <v>64</v>
      </c>
      <c r="I311" s="4"/>
      <c r="J311" s="4">
        <v>1</v>
      </c>
      <c r="K311" s="10">
        <v>20753200</v>
      </c>
      <c r="L311" s="31">
        <v>4</v>
      </c>
      <c r="M311" s="7">
        <v>41548</v>
      </c>
      <c r="N311" s="7">
        <v>43159</v>
      </c>
      <c r="O311" s="4">
        <f t="shared" si="23"/>
        <v>4</v>
      </c>
      <c r="P311" s="4" t="s">
        <v>585</v>
      </c>
    </row>
    <row r="312" spans="1:16" ht="40.5" customHeight="1">
      <c r="A312" s="4" t="s">
        <v>22</v>
      </c>
      <c r="B312" s="4" t="s">
        <v>562</v>
      </c>
      <c r="C312" s="4"/>
      <c r="D312" s="4" t="s">
        <v>586</v>
      </c>
      <c r="E312" s="4" t="s">
        <v>587</v>
      </c>
      <c r="F312" s="4"/>
      <c r="G312" s="4"/>
      <c r="H312" s="4" t="s">
        <v>64</v>
      </c>
      <c r="I312" s="4"/>
      <c r="J312" s="4">
        <v>1</v>
      </c>
      <c r="K312" s="10">
        <v>1639502.8</v>
      </c>
      <c r="L312" s="31">
        <v>2</v>
      </c>
      <c r="M312" s="7">
        <v>42186</v>
      </c>
      <c r="N312" s="7">
        <v>42735</v>
      </c>
      <c r="O312" s="4">
        <f t="shared" si="23"/>
        <v>1</v>
      </c>
      <c r="P312" s="4" t="s">
        <v>588</v>
      </c>
    </row>
    <row r="313" spans="1:16" ht="40.5" customHeight="1">
      <c r="A313" s="4" t="s">
        <v>22</v>
      </c>
      <c r="B313" s="4" t="s">
        <v>562</v>
      </c>
      <c r="C313" s="4"/>
      <c r="D313" s="4" t="s">
        <v>589</v>
      </c>
      <c r="E313" s="4" t="s">
        <v>590</v>
      </c>
      <c r="F313" s="4"/>
      <c r="G313" s="4" t="s">
        <v>31</v>
      </c>
      <c r="H313" s="4" t="s">
        <v>64</v>
      </c>
      <c r="I313" s="4"/>
      <c r="J313" s="4">
        <v>1</v>
      </c>
      <c r="K313" s="10">
        <v>1691385.8</v>
      </c>
      <c r="L313" s="31">
        <v>2</v>
      </c>
      <c r="M313" s="7">
        <v>41548</v>
      </c>
      <c r="N313" s="7">
        <v>42643</v>
      </c>
      <c r="O313" s="4">
        <f t="shared" si="23"/>
        <v>2</v>
      </c>
      <c r="P313" s="4" t="s">
        <v>591</v>
      </c>
    </row>
    <row r="314" spans="1:16" ht="40.5" customHeight="1">
      <c r="A314" s="4" t="s">
        <v>34</v>
      </c>
      <c r="B314" s="4" t="s">
        <v>17</v>
      </c>
      <c r="C314" s="4"/>
      <c r="D314" s="4" t="s">
        <v>592</v>
      </c>
      <c r="E314" s="4" t="s">
        <v>59</v>
      </c>
      <c r="F314" s="4"/>
      <c r="G314" s="4" t="s">
        <v>60</v>
      </c>
      <c r="H314" s="9" t="s">
        <v>61</v>
      </c>
      <c r="I314" s="9" t="s">
        <v>593</v>
      </c>
      <c r="J314" s="4">
        <v>1</v>
      </c>
      <c r="K314" s="10">
        <v>42905.228300000002</v>
      </c>
      <c r="L314" s="18">
        <v>1</v>
      </c>
      <c r="M314" s="12">
        <v>42689</v>
      </c>
      <c r="N314" s="16"/>
      <c r="O314" s="4"/>
      <c r="P314" s="8"/>
    </row>
    <row r="315" spans="1:16" ht="21" customHeight="1">
      <c r="A315" s="4" t="s">
        <v>22</v>
      </c>
      <c r="B315" s="4" t="s">
        <v>562</v>
      </c>
      <c r="C315" s="4"/>
      <c r="D315" s="4" t="s">
        <v>594</v>
      </c>
      <c r="E315" s="4"/>
      <c r="F315" s="4"/>
      <c r="G315" s="4"/>
      <c r="H315" s="4" t="s">
        <v>61</v>
      </c>
      <c r="I315" s="4"/>
      <c r="J315" s="4">
        <v>1</v>
      </c>
      <c r="K315" s="10">
        <v>92144208</v>
      </c>
      <c r="L315" s="31">
        <v>4</v>
      </c>
      <c r="M315" s="7">
        <v>40909</v>
      </c>
      <c r="N315" s="7">
        <v>42339</v>
      </c>
      <c r="O315" s="4">
        <f t="shared" ref="O315:O322" si="24">DATEDIF(M315,N315,"y")</f>
        <v>3</v>
      </c>
      <c r="P315" s="4"/>
    </row>
    <row r="316" spans="1:16" ht="84.75" customHeight="1">
      <c r="A316" s="4" t="s">
        <v>22</v>
      </c>
      <c r="B316" s="4" t="s">
        <v>562</v>
      </c>
      <c r="C316" s="4"/>
      <c r="D316" s="4" t="s">
        <v>595</v>
      </c>
      <c r="E316" s="4" t="s">
        <v>596</v>
      </c>
      <c r="F316" s="4"/>
      <c r="G316" s="4"/>
      <c r="H316" s="4" t="s">
        <v>61</v>
      </c>
      <c r="I316" s="4"/>
      <c r="J316" s="4">
        <v>1</v>
      </c>
      <c r="K316" s="10">
        <v>24903840</v>
      </c>
      <c r="L316" s="31">
        <v>4</v>
      </c>
      <c r="M316" s="7">
        <v>40909</v>
      </c>
      <c r="N316" s="7">
        <v>45657</v>
      </c>
      <c r="O316" s="4">
        <f t="shared" si="24"/>
        <v>12</v>
      </c>
      <c r="P316" s="4" t="s">
        <v>597</v>
      </c>
    </row>
    <row r="317" spans="1:16" ht="60.75" customHeight="1">
      <c r="A317" s="4" t="s">
        <v>22</v>
      </c>
      <c r="B317" s="4" t="s">
        <v>562</v>
      </c>
      <c r="C317" s="4"/>
      <c r="D317" s="4" t="s">
        <v>598</v>
      </c>
      <c r="E317" s="4" t="s">
        <v>214</v>
      </c>
      <c r="F317" s="4"/>
      <c r="G317" s="4" t="s">
        <v>31</v>
      </c>
      <c r="H317" s="4" t="s">
        <v>61</v>
      </c>
      <c r="I317" s="4"/>
      <c r="J317" s="4">
        <v>1</v>
      </c>
      <c r="K317" s="10">
        <v>3579927</v>
      </c>
      <c r="L317" s="31">
        <v>2</v>
      </c>
      <c r="M317" s="7">
        <v>40391</v>
      </c>
      <c r="N317" s="7">
        <v>44196</v>
      </c>
      <c r="O317" s="4">
        <f t="shared" si="24"/>
        <v>10</v>
      </c>
      <c r="P317" s="4" t="s">
        <v>599</v>
      </c>
    </row>
    <row r="318" spans="1:16" ht="15.75" customHeight="1">
      <c r="A318" s="4" t="s">
        <v>22</v>
      </c>
      <c r="B318" s="4" t="s">
        <v>562</v>
      </c>
      <c r="C318" s="4"/>
      <c r="D318" s="4" t="s">
        <v>600</v>
      </c>
      <c r="E318" s="4"/>
      <c r="F318" s="4"/>
      <c r="G318" s="4" t="s">
        <v>69</v>
      </c>
      <c r="H318" s="4" t="s">
        <v>61</v>
      </c>
      <c r="I318" s="4"/>
      <c r="J318" s="4">
        <v>1</v>
      </c>
      <c r="K318" s="10">
        <v>3372395</v>
      </c>
      <c r="L318" s="31">
        <v>2</v>
      </c>
      <c r="M318" s="7">
        <v>41395</v>
      </c>
      <c r="N318" s="7">
        <v>42735</v>
      </c>
      <c r="O318" s="4">
        <f t="shared" si="24"/>
        <v>3</v>
      </c>
      <c r="P318" s="4"/>
    </row>
    <row r="319" spans="1:16" ht="40.5" customHeight="1">
      <c r="A319" s="4" t="s">
        <v>22</v>
      </c>
      <c r="B319" s="4" t="s">
        <v>562</v>
      </c>
      <c r="C319" s="4"/>
      <c r="D319" s="4" t="s">
        <v>601</v>
      </c>
      <c r="E319" s="4"/>
      <c r="F319" s="4"/>
      <c r="G319" s="4"/>
      <c r="H319" s="4" t="s">
        <v>61</v>
      </c>
      <c r="I319" s="4" t="s">
        <v>602</v>
      </c>
      <c r="J319" s="4">
        <v>1</v>
      </c>
      <c r="K319" s="10">
        <v>12763218</v>
      </c>
      <c r="L319" s="31">
        <v>3</v>
      </c>
      <c r="M319" s="7">
        <v>39052</v>
      </c>
      <c r="N319" s="7">
        <v>44196</v>
      </c>
      <c r="O319" s="4">
        <f t="shared" si="24"/>
        <v>14</v>
      </c>
      <c r="P319" s="4" t="s">
        <v>603</v>
      </c>
    </row>
    <row r="320" spans="1:16" ht="70.5" customHeight="1">
      <c r="A320" s="4" t="s">
        <v>22</v>
      </c>
      <c r="B320" s="4" t="s">
        <v>562</v>
      </c>
      <c r="C320" s="4"/>
      <c r="D320" s="4" t="s">
        <v>604</v>
      </c>
      <c r="E320" s="4" t="s">
        <v>605</v>
      </c>
      <c r="F320" s="4"/>
      <c r="G320" s="4"/>
      <c r="H320" s="4" t="s">
        <v>61</v>
      </c>
      <c r="I320" s="4" t="s">
        <v>606</v>
      </c>
      <c r="J320" s="4">
        <v>1</v>
      </c>
      <c r="K320" s="10">
        <v>23632706.5</v>
      </c>
      <c r="L320" s="31">
        <v>4</v>
      </c>
      <c r="M320" s="7">
        <v>38384</v>
      </c>
      <c r="N320" s="7">
        <v>44926</v>
      </c>
      <c r="O320" s="4">
        <f t="shared" si="24"/>
        <v>17</v>
      </c>
      <c r="P320" s="4" t="s">
        <v>607</v>
      </c>
    </row>
    <row r="321" spans="1:16" ht="15.75" customHeight="1">
      <c r="A321" s="4" t="s">
        <v>22</v>
      </c>
      <c r="B321" s="4" t="s">
        <v>562</v>
      </c>
      <c r="C321" s="4"/>
      <c r="D321" s="4" t="s">
        <v>608</v>
      </c>
      <c r="E321" s="4" t="s">
        <v>609</v>
      </c>
      <c r="F321" s="4"/>
      <c r="G321" s="4" t="s">
        <v>69</v>
      </c>
      <c r="H321" s="4" t="s">
        <v>74</v>
      </c>
      <c r="I321" s="4"/>
      <c r="J321" s="4">
        <v>1</v>
      </c>
      <c r="K321" s="10">
        <v>3631810</v>
      </c>
      <c r="L321" s="31">
        <v>2</v>
      </c>
      <c r="M321" s="7">
        <v>42248</v>
      </c>
      <c r="N321" s="7">
        <v>42735</v>
      </c>
      <c r="O321" s="4">
        <f t="shared" si="24"/>
        <v>1</v>
      </c>
      <c r="P321" s="4"/>
    </row>
    <row r="322" spans="1:16" ht="81" customHeight="1">
      <c r="A322" s="4" t="s">
        <v>22</v>
      </c>
      <c r="B322" s="4" t="s">
        <v>562</v>
      </c>
      <c r="C322" s="4"/>
      <c r="D322" s="4" t="s">
        <v>610</v>
      </c>
      <c r="E322" s="4"/>
      <c r="F322" s="4"/>
      <c r="G322" s="4" t="s">
        <v>20</v>
      </c>
      <c r="H322" s="4" t="s">
        <v>74</v>
      </c>
      <c r="I322" s="4"/>
      <c r="J322" s="4">
        <v>1</v>
      </c>
      <c r="K322" s="10">
        <v>7574918</v>
      </c>
      <c r="L322" s="31">
        <v>3</v>
      </c>
      <c r="M322" s="7">
        <v>41791</v>
      </c>
      <c r="N322" s="7">
        <v>43830</v>
      </c>
      <c r="O322" s="4">
        <f t="shared" si="24"/>
        <v>5</v>
      </c>
      <c r="P322" s="4" t="s">
        <v>611</v>
      </c>
    </row>
    <row r="323" spans="1:16" ht="21" customHeight="1">
      <c r="A323" s="4" t="s">
        <v>34</v>
      </c>
      <c r="B323" s="4" t="s">
        <v>562</v>
      </c>
      <c r="C323" s="4"/>
      <c r="D323" s="4" t="s">
        <v>612</v>
      </c>
      <c r="E323" s="4" t="s">
        <v>613</v>
      </c>
      <c r="F323" s="4"/>
      <c r="G323" s="4" t="s">
        <v>31</v>
      </c>
      <c r="H323" s="4" t="s">
        <v>61</v>
      </c>
      <c r="I323" s="4" t="s">
        <v>62</v>
      </c>
      <c r="J323" s="4">
        <v>1</v>
      </c>
      <c r="K323" s="10">
        <v>192228.24416</v>
      </c>
      <c r="L323" s="31">
        <v>1</v>
      </c>
      <c r="M323" s="7">
        <v>42217</v>
      </c>
      <c r="N323" s="7"/>
      <c r="O323" s="4"/>
      <c r="P323" s="4"/>
    </row>
    <row r="324" spans="1:16" ht="19.5" customHeight="1">
      <c r="A324" s="4" t="s">
        <v>34</v>
      </c>
      <c r="B324" s="4" t="s">
        <v>501</v>
      </c>
      <c r="C324" s="4" t="s">
        <v>57</v>
      </c>
      <c r="D324" s="4" t="s">
        <v>614</v>
      </c>
      <c r="E324" s="4" t="s">
        <v>59</v>
      </c>
      <c r="F324" s="4"/>
      <c r="G324" s="4" t="s">
        <v>31</v>
      </c>
      <c r="H324" s="9" t="s">
        <v>61</v>
      </c>
      <c r="I324" s="9" t="s">
        <v>62</v>
      </c>
      <c r="J324" s="4">
        <v>1</v>
      </c>
      <c r="K324" s="33"/>
      <c r="L324" s="11"/>
      <c r="M324" s="12">
        <v>42384</v>
      </c>
      <c r="N324" s="13"/>
      <c r="O324" s="4"/>
      <c r="P324" s="8"/>
    </row>
    <row r="325" spans="1:16" ht="19.5" customHeight="1">
      <c r="A325" s="9" t="s">
        <v>34</v>
      </c>
      <c r="B325" s="9" t="s">
        <v>562</v>
      </c>
      <c r="C325" s="9"/>
      <c r="D325" s="4" t="s">
        <v>615</v>
      </c>
      <c r="E325" s="9" t="s">
        <v>616</v>
      </c>
      <c r="F325" s="9"/>
      <c r="G325" s="4" t="s">
        <v>31</v>
      </c>
      <c r="H325" s="9" t="s">
        <v>61</v>
      </c>
      <c r="I325" s="4" t="s">
        <v>397</v>
      </c>
      <c r="J325" s="4">
        <v>1</v>
      </c>
      <c r="K325" s="10">
        <v>39922.808640000003</v>
      </c>
      <c r="L325" s="31">
        <v>1</v>
      </c>
      <c r="M325" s="16">
        <v>42278</v>
      </c>
      <c r="N325" s="16">
        <v>42430</v>
      </c>
      <c r="O325" s="4">
        <f t="shared" ref="O325:O329" si="25">DATEDIF(M325,N325,"y")</f>
        <v>0</v>
      </c>
      <c r="P325" s="9"/>
    </row>
    <row r="326" spans="1:16" ht="19.5" customHeight="1">
      <c r="A326" s="9" t="s">
        <v>34</v>
      </c>
      <c r="B326" s="9" t="s">
        <v>562</v>
      </c>
      <c r="C326" s="9"/>
      <c r="D326" s="4" t="s">
        <v>615</v>
      </c>
      <c r="E326" s="9" t="s">
        <v>616</v>
      </c>
      <c r="F326" s="9"/>
      <c r="G326" s="4" t="s">
        <v>31</v>
      </c>
      <c r="H326" s="9" t="s">
        <v>61</v>
      </c>
      <c r="I326" s="4" t="s">
        <v>397</v>
      </c>
      <c r="J326" s="4">
        <v>1</v>
      </c>
      <c r="K326" s="10"/>
      <c r="L326" s="18"/>
      <c r="M326" s="16">
        <v>42278</v>
      </c>
      <c r="N326" s="16">
        <v>42430</v>
      </c>
      <c r="O326" s="4">
        <f t="shared" si="25"/>
        <v>0</v>
      </c>
      <c r="P326" s="9"/>
    </row>
    <row r="327" spans="1:16" ht="19.5" customHeight="1">
      <c r="A327" s="9" t="s">
        <v>34</v>
      </c>
      <c r="B327" s="9" t="s">
        <v>562</v>
      </c>
      <c r="C327" s="9"/>
      <c r="D327" s="4" t="s">
        <v>615</v>
      </c>
      <c r="E327" s="9" t="s">
        <v>616</v>
      </c>
      <c r="F327" s="9"/>
      <c r="G327" s="4" t="s">
        <v>31</v>
      </c>
      <c r="H327" s="9" t="s">
        <v>61</v>
      </c>
      <c r="I327" s="4" t="s">
        <v>397</v>
      </c>
      <c r="J327" s="4">
        <v>1</v>
      </c>
      <c r="K327" s="10"/>
      <c r="L327" s="18"/>
      <c r="M327" s="16">
        <v>42278</v>
      </c>
      <c r="N327" s="16">
        <v>42430</v>
      </c>
      <c r="O327" s="4">
        <f t="shared" si="25"/>
        <v>0</v>
      </c>
      <c r="P327" s="9"/>
    </row>
    <row r="328" spans="1:16" ht="19.5" customHeight="1">
      <c r="A328" s="9" t="s">
        <v>34</v>
      </c>
      <c r="B328" s="9" t="s">
        <v>562</v>
      </c>
      <c r="C328" s="9"/>
      <c r="D328" s="4" t="s">
        <v>615</v>
      </c>
      <c r="E328" s="9" t="s">
        <v>616</v>
      </c>
      <c r="F328" s="9"/>
      <c r="G328" s="4" t="s">
        <v>31</v>
      </c>
      <c r="H328" s="9" t="s">
        <v>61</v>
      </c>
      <c r="I328" s="4" t="s">
        <v>397</v>
      </c>
      <c r="J328" s="4">
        <v>1</v>
      </c>
      <c r="K328" s="10"/>
      <c r="L328" s="18"/>
      <c r="M328" s="16">
        <v>42278</v>
      </c>
      <c r="N328" s="16">
        <v>42430</v>
      </c>
      <c r="O328" s="4">
        <f t="shared" si="25"/>
        <v>0</v>
      </c>
      <c r="P328" s="9"/>
    </row>
    <row r="329" spans="1:16" ht="19.5" customHeight="1">
      <c r="A329" s="9" t="s">
        <v>34</v>
      </c>
      <c r="B329" s="9" t="s">
        <v>562</v>
      </c>
      <c r="C329" s="8"/>
      <c r="D329" s="4" t="s">
        <v>612</v>
      </c>
      <c r="E329" s="4" t="s">
        <v>613</v>
      </c>
      <c r="F329" s="8"/>
      <c r="G329" s="4" t="s">
        <v>31</v>
      </c>
      <c r="H329" s="9" t="s">
        <v>61</v>
      </c>
      <c r="I329" s="4" t="s">
        <v>62</v>
      </c>
      <c r="J329" s="4">
        <v>1</v>
      </c>
      <c r="K329" s="10">
        <v>192228.24416</v>
      </c>
      <c r="L329" s="11">
        <v>1</v>
      </c>
      <c r="M329" s="16">
        <v>42217</v>
      </c>
      <c r="N329" s="16">
        <v>42401</v>
      </c>
      <c r="O329" s="4">
        <f t="shared" si="25"/>
        <v>0</v>
      </c>
      <c r="P329" s="8"/>
    </row>
    <row r="330" spans="1:16" ht="19.5" customHeight="1">
      <c r="A330" s="4" t="s">
        <v>22</v>
      </c>
      <c r="B330" s="4" t="s">
        <v>528</v>
      </c>
      <c r="C330" s="4" t="s">
        <v>57</v>
      </c>
      <c r="D330" s="4" t="s">
        <v>617</v>
      </c>
      <c r="E330" s="4" t="s">
        <v>59</v>
      </c>
      <c r="F330" s="4"/>
      <c r="G330" s="4" t="s">
        <v>60</v>
      </c>
      <c r="H330" s="9" t="s">
        <v>61</v>
      </c>
      <c r="I330" s="9" t="s">
        <v>62</v>
      </c>
      <c r="J330" s="4">
        <v>1</v>
      </c>
      <c r="K330" s="10">
        <v>56656.635000000002</v>
      </c>
      <c r="L330" s="11">
        <v>1</v>
      </c>
      <c r="M330" s="12">
        <v>42416</v>
      </c>
      <c r="N330" s="16"/>
      <c r="O330" s="4"/>
      <c r="P330" s="8"/>
    </row>
    <row r="331" spans="1:16" ht="30" customHeight="1">
      <c r="A331" s="9" t="s">
        <v>22</v>
      </c>
      <c r="B331" s="9" t="s">
        <v>562</v>
      </c>
      <c r="C331" s="8"/>
      <c r="D331" s="4" t="s">
        <v>618</v>
      </c>
      <c r="E331" s="8"/>
      <c r="F331" s="8"/>
      <c r="G331" s="4" t="s">
        <v>20</v>
      </c>
      <c r="H331" s="9" t="s">
        <v>61</v>
      </c>
      <c r="I331" s="9" t="s">
        <v>62</v>
      </c>
      <c r="J331" s="4">
        <v>1</v>
      </c>
      <c r="K331" s="10">
        <v>9169000</v>
      </c>
      <c r="L331" s="11">
        <v>3</v>
      </c>
      <c r="M331" s="16">
        <v>42005</v>
      </c>
      <c r="N331" s="16">
        <v>43465</v>
      </c>
      <c r="O331" s="4">
        <f t="shared" ref="O331:O348" si="26">DATEDIF(M331,N331,"y")</f>
        <v>3</v>
      </c>
      <c r="P331" s="8"/>
    </row>
    <row r="332" spans="1:16" ht="30" customHeight="1">
      <c r="A332" s="9" t="s">
        <v>22</v>
      </c>
      <c r="B332" s="9" t="s">
        <v>562</v>
      </c>
      <c r="C332" s="8"/>
      <c r="D332" s="4" t="s">
        <v>618</v>
      </c>
      <c r="E332" s="8"/>
      <c r="F332" s="8"/>
      <c r="G332" s="4" t="s">
        <v>20</v>
      </c>
      <c r="H332" s="9" t="s">
        <v>61</v>
      </c>
      <c r="I332" s="9" t="s">
        <v>62</v>
      </c>
      <c r="J332" s="4">
        <v>1</v>
      </c>
      <c r="K332" s="33"/>
      <c r="L332" s="11"/>
      <c r="M332" s="16">
        <v>42005</v>
      </c>
      <c r="N332" s="16">
        <v>43465</v>
      </c>
      <c r="O332" s="4">
        <f t="shared" si="26"/>
        <v>3</v>
      </c>
      <c r="P332" s="8"/>
    </row>
    <row r="333" spans="1:16" ht="19.5" customHeight="1">
      <c r="A333" s="9" t="s">
        <v>22</v>
      </c>
      <c r="B333" s="9" t="s">
        <v>562</v>
      </c>
      <c r="C333" s="8"/>
      <c r="D333" s="4" t="s">
        <v>619</v>
      </c>
      <c r="E333" s="8"/>
      <c r="F333" s="8"/>
      <c r="G333" s="4" t="s">
        <v>31</v>
      </c>
      <c r="H333" s="9" t="s">
        <v>61</v>
      </c>
      <c r="I333" s="9" t="s">
        <v>62</v>
      </c>
      <c r="J333" s="4">
        <v>1</v>
      </c>
      <c r="K333" s="10">
        <v>3539580</v>
      </c>
      <c r="L333" s="11">
        <v>2</v>
      </c>
      <c r="M333" s="16">
        <v>41334</v>
      </c>
      <c r="N333" s="16">
        <v>43100</v>
      </c>
      <c r="O333" s="4">
        <f t="shared" si="26"/>
        <v>4</v>
      </c>
      <c r="P333" s="8"/>
    </row>
    <row r="334" spans="1:16" ht="19.5" customHeight="1">
      <c r="A334" s="9" t="s">
        <v>22</v>
      </c>
      <c r="B334" s="9" t="s">
        <v>562</v>
      </c>
      <c r="C334" s="8"/>
      <c r="D334" s="4" t="s">
        <v>620</v>
      </c>
      <c r="E334" s="8"/>
      <c r="F334" s="8"/>
      <c r="G334" s="4" t="s">
        <v>31</v>
      </c>
      <c r="H334" s="9" t="s">
        <v>61</v>
      </c>
      <c r="I334" s="9" t="s">
        <v>62</v>
      </c>
      <c r="J334" s="4">
        <v>1</v>
      </c>
      <c r="K334" s="33"/>
      <c r="L334" s="11"/>
      <c r="M334" s="16">
        <v>41334</v>
      </c>
      <c r="N334" s="16">
        <v>43100</v>
      </c>
      <c r="O334" s="4">
        <f t="shared" si="26"/>
        <v>4</v>
      </c>
      <c r="P334" s="8"/>
    </row>
    <row r="335" spans="1:16" ht="30.75" customHeight="1">
      <c r="A335" s="4" t="s">
        <v>22</v>
      </c>
      <c r="B335" s="34" t="s">
        <v>621</v>
      </c>
      <c r="C335" s="34" t="s">
        <v>622</v>
      </c>
      <c r="D335" s="35" t="s">
        <v>623</v>
      </c>
      <c r="E335" s="35" t="s">
        <v>624</v>
      </c>
      <c r="F335" s="4"/>
      <c r="G335" s="4" t="s">
        <v>20</v>
      </c>
      <c r="H335" s="34" t="s">
        <v>79</v>
      </c>
      <c r="I335" s="21"/>
      <c r="J335" s="4">
        <v>1</v>
      </c>
      <c r="K335" s="10">
        <v>1882280.72175</v>
      </c>
      <c r="L335" s="31">
        <v>2</v>
      </c>
      <c r="M335" s="36">
        <v>41214</v>
      </c>
      <c r="N335" s="36">
        <v>42490</v>
      </c>
      <c r="O335" s="4">
        <f t="shared" si="26"/>
        <v>3</v>
      </c>
      <c r="P335" s="9"/>
    </row>
    <row r="336" spans="1:16" ht="30.75" customHeight="1">
      <c r="A336" s="4" t="s">
        <v>22</v>
      </c>
      <c r="B336" s="34" t="s">
        <v>621</v>
      </c>
      <c r="C336" s="34" t="s">
        <v>622</v>
      </c>
      <c r="D336" s="35" t="s">
        <v>623</v>
      </c>
      <c r="E336" s="35" t="s">
        <v>624</v>
      </c>
      <c r="F336" s="4"/>
      <c r="G336" s="4" t="s">
        <v>20</v>
      </c>
      <c r="H336" s="34" t="s">
        <v>79</v>
      </c>
      <c r="I336" s="21"/>
      <c r="J336" s="4">
        <v>1</v>
      </c>
      <c r="K336" s="10">
        <v>2014692.6442499999</v>
      </c>
      <c r="L336" s="31">
        <v>2</v>
      </c>
      <c r="M336" s="36">
        <v>41214</v>
      </c>
      <c r="N336" s="36">
        <v>42490</v>
      </c>
      <c r="O336" s="4">
        <f t="shared" si="26"/>
        <v>3</v>
      </c>
      <c r="P336" s="9"/>
    </row>
    <row r="337" spans="1:16" ht="30.75" customHeight="1">
      <c r="A337" s="4" t="s">
        <v>22</v>
      </c>
      <c r="B337" s="34" t="s">
        <v>621</v>
      </c>
      <c r="C337" s="34" t="s">
        <v>622</v>
      </c>
      <c r="D337" s="35" t="s">
        <v>625</v>
      </c>
      <c r="E337" s="35"/>
      <c r="F337" s="4"/>
      <c r="G337" s="4" t="s">
        <v>20</v>
      </c>
      <c r="H337" s="34" t="s">
        <v>79</v>
      </c>
      <c r="I337" s="21"/>
      <c r="J337" s="4">
        <v>1</v>
      </c>
      <c r="K337" s="10">
        <v>1951950</v>
      </c>
      <c r="L337" s="31">
        <v>2</v>
      </c>
      <c r="M337" s="36">
        <v>41703</v>
      </c>
      <c r="N337" s="36">
        <v>42643</v>
      </c>
      <c r="O337" s="4">
        <f t="shared" si="26"/>
        <v>2</v>
      </c>
      <c r="P337" s="9"/>
    </row>
    <row r="338" spans="1:16" ht="30.75" customHeight="1">
      <c r="A338" s="4" t="s">
        <v>22</v>
      </c>
      <c r="B338" s="34" t="s">
        <v>621</v>
      </c>
      <c r="C338" s="35" t="s">
        <v>626</v>
      </c>
      <c r="D338" s="35" t="s">
        <v>627</v>
      </c>
      <c r="E338" s="35"/>
      <c r="F338" s="4"/>
      <c r="G338" s="4" t="s">
        <v>20</v>
      </c>
      <c r="H338" s="34" t="s">
        <v>79</v>
      </c>
      <c r="I338" s="21"/>
      <c r="J338" s="4">
        <v>1</v>
      </c>
      <c r="K338" s="10">
        <v>5535172.5</v>
      </c>
      <c r="L338" s="31">
        <v>3</v>
      </c>
      <c r="M338" s="36">
        <v>41611</v>
      </c>
      <c r="N338" s="36">
        <v>43465</v>
      </c>
      <c r="O338" s="4">
        <f t="shared" si="26"/>
        <v>5</v>
      </c>
      <c r="P338" s="9"/>
    </row>
    <row r="339" spans="1:16" ht="30.75" customHeight="1">
      <c r="A339" s="4" t="s">
        <v>22</v>
      </c>
      <c r="B339" s="34" t="s">
        <v>621</v>
      </c>
      <c r="C339" s="35" t="s">
        <v>626</v>
      </c>
      <c r="D339" s="35" t="s">
        <v>627</v>
      </c>
      <c r="E339" s="35"/>
      <c r="F339" s="4"/>
      <c r="G339" s="4" t="s">
        <v>20</v>
      </c>
      <c r="H339" s="34" t="s">
        <v>79</v>
      </c>
      <c r="I339" s="21"/>
      <c r="J339" s="4">
        <v>1</v>
      </c>
      <c r="K339" s="10">
        <v>2676960</v>
      </c>
      <c r="L339" s="31">
        <v>2</v>
      </c>
      <c r="M339" s="36">
        <v>41611</v>
      </c>
      <c r="N339" s="36">
        <v>43465</v>
      </c>
      <c r="O339" s="4">
        <f t="shared" si="26"/>
        <v>5</v>
      </c>
      <c r="P339" s="9"/>
    </row>
    <row r="340" spans="1:16" ht="30.75" customHeight="1">
      <c r="A340" s="4" t="s">
        <v>22</v>
      </c>
      <c r="B340" s="34" t="s">
        <v>621</v>
      </c>
      <c r="C340" s="35" t="s">
        <v>622</v>
      </c>
      <c r="D340" s="35" t="s">
        <v>628</v>
      </c>
      <c r="E340" s="35" t="s">
        <v>624</v>
      </c>
      <c r="F340" s="4"/>
      <c r="G340" s="4" t="s">
        <v>20</v>
      </c>
      <c r="H340" s="34" t="s">
        <v>79</v>
      </c>
      <c r="I340" s="21"/>
      <c r="J340" s="4">
        <v>1</v>
      </c>
      <c r="K340" s="10">
        <v>697125</v>
      </c>
      <c r="L340" s="31">
        <v>1</v>
      </c>
      <c r="M340" s="36">
        <v>41452</v>
      </c>
      <c r="N340" s="36">
        <v>42551</v>
      </c>
      <c r="O340" s="4">
        <f t="shared" si="26"/>
        <v>3</v>
      </c>
      <c r="P340" s="9"/>
    </row>
    <row r="341" spans="1:16" ht="30.75" customHeight="1">
      <c r="A341" s="4" t="s">
        <v>22</v>
      </c>
      <c r="B341" s="34" t="s">
        <v>621</v>
      </c>
      <c r="C341" s="35" t="s">
        <v>626</v>
      </c>
      <c r="D341" s="35" t="s">
        <v>629</v>
      </c>
      <c r="E341" s="35" t="s">
        <v>630</v>
      </c>
      <c r="F341" s="4"/>
      <c r="G341" s="4" t="s">
        <v>20</v>
      </c>
      <c r="H341" s="4" t="s">
        <v>61</v>
      </c>
      <c r="I341" s="21"/>
      <c r="J341" s="4">
        <v>1</v>
      </c>
      <c r="K341" s="10">
        <v>13900672.5</v>
      </c>
      <c r="L341" s="31">
        <v>3</v>
      </c>
      <c r="M341" s="36">
        <v>41456</v>
      </c>
      <c r="N341" s="36">
        <v>43100</v>
      </c>
      <c r="O341" s="4">
        <f t="shared" si="26"/>
        <v>4</v>
      </c>
      <c r="P341" s="9"/>
    </row>
    <row r="342" spans="1:16" ht="30.75" customHeight="1">
      <c r="A342" s="4" t="s">
        <v>22</v>
      </c>
      <c r="B342" s="34" t="s">
        <v>621</v>
      </c>
      <c r="C342" s="35" t="s">
        <v>622</v>
      </c>
      <c r="D342" s="35" t="s">
        <v>631</v>
      </c>
      <c r="E342" s="37" t="s">
        <v>630</v>
      </c>
      <c r="F342" s="4"/>
      <c r="G342" s="4" t="s">
        <v>20</v>
      </c>
      <c r="H342" s="4" t="s">
        <v>61</v>
      </c>
      <c r="I342" s="21"/>
      <c r="J342" s="4">
        <v>1</v>
      </c>
      <c r="K342" s="10">
        <v>20913750</v>
      </c>
      <c r="L342" s="31">
        <v>4</v>
      </c>
      <c r="M342" s="36">
        <v>42312</v>
      </c>
      <c r="N342" s="36">
        <v>43465</v>
      </c>
      <c r="O342" s="4">
        <f t="shared" si="26"/>
        <v>3</v>
      </c>
      <c r="P342" s="9"/>
    </row>
    <row r="343" spans="1:16" ht="30.75" customHeight="1">
      <c r="A343" s="4" t="s">
        <v>22</v>
      </c>
      <c r="B343" s="34" t="s">
        <v>621</v>
      </c>
      <c r="C343" s="35" t="s">
        <v>626</v>
      </c>
      <c r="D343" s="35" t="s">
        <v>632</v>
      </c>
      <c r="E343" s="35" t="s">
        <v>633</v>
      </c>
      <c r="F343" s="4"/>
      <c r="G343" s="4" t="s">
        <v>20</v>
      </c>
      <c r="H343" s="34" t="s">
        <v>83</v>
      </c>
      <c r="I343" s="21"/>
      <c r="J343" s="4">
        <v>1</v>
      </c>
      <c r="K343" s="10">
        <v>2788500</v>
      </c>
      <c r="L343" s="31">
        <v>2</v>
      </c>
      <c r="M343" s="36">
        <v>41960</v>
      </c>
      <c r="N343" s="36">
        <v>43465</v>
      </c>
      <c r="O343" s="4">
        <f t="shared" si="26"/>
        <v>4</v>
      </c>
      <c r="P343" s="9"/>
    </row>
    <row r="344" spans="1:16" ht="30.75" customHeight="1">
      <c r="A344" s="4" t="s">
        <v>22</v>
      </c>
      <c r="B344" s="34" t="s">
        <v>621</v>
      </c>
      <c r="C344" s="35" t="s">
        <v>626</v>
      </c>
      <c r="D344" s="35" t="s">
        <v>634</v>
      </c>
      <c r="E344" s="35" t="s">
        <v>633</v>
      </c>
      <c r="F344" s="4"/>
      <c r="G344" s="4" t="s">
        <v>20</v>
      </c>
      <c r="H344" s="34" t="s">
        <v>83</v>
      </c>
      <c r="I344" s="21"/>
      <c r="J344" s="4">
        <v>1</v>
      </c>
      <c r="K344" s="10">
        <v>1031745</v>
      </c>
      <c r="L344" s="31">
        <v>2</v>
      </c>
      <c r="M344" s="36">
        <v>41554</v>
      </c>
      <c r="N344" s="36">
        <v>42916</v>
      </c>
      <c r="O344" s="4">
        <f t="shared" si="26"/>
        <v>3</v>
      </c>
      <c r="P344" s="9"/>
    </row>
    <row r="345" spans="1:16" ht="30.75" customHeight="1">
      <c r="A345" s="4" t="s">
        <v>22</v>
      </c>
      <c r="B345" s="34" t="s">
        <v>621</v>
      </c>
      <c r="C345" s="35" t="s">
        <v>626</v>
      </c>
      <c r="D345" s="35" t="s">
        <v>635</v>
      </c>
      <c r="E345" s="35" t="s">
        <v>636</v>
      </c>
      <c r="F345" s="4"/>
      <c r="G345" s="4" t="s">
        <v>20</v>
      </c>
      <c r="H345" s="34" t="s">
        <v>74</v>
      </c>
      <c r="I345" s="21"/>
      <c r="J345" s="4">
        <v>1</v>
      </c>
      <c r="K345" s="10">
        <v>13942500</v>
      </c>
      <c r="L345" s="31">
        <v>3</v>
      </c>
      <c r="M345" s="36">
        <v>40934</v>
      </c>
      <c r="N345" s="36">
        <v>42735</v>
      </c>
      <c r="O345" s="4">
        <f t="shared" si="26"/>
        <v>4</v>
      </c>
      <c r="P345" s="9"/>
    </row>
    <row r="346" spans="1:16" ht="30.75" customHeight="1">
      <c r="A346" s="4" t="s">
        <v>22</v>
      </c>
      <c r="B346" s="34" t="s">
        <v>621</v>
      </c>
      <c r="C346" s="35" t="s">
        <v>626</v>
      </c>
      <c r="D346" s="35" t="s">
        <v>637</v>
      </c>
      <c r="E346" s="35" t="s">
        <v>638</v>
      </c>
      <c r="F346" s="4"/>
      <c r="G346" s="4" t="s">
        <v>20</v>
      </c>
      <c r="H346" s="34" t="s">
        <v>74</v>
      </c>
      <c r="I346" s="21"/>
      <c r="J346" s="4">
        <v>1</v>
      </c>
      <c r="K346" s="10">
        <v>27885000</v>
      </c>
      <c r="L346" s="31">
        <v>4</v>
      </c>
      <c r="M346" s="36">
        <v>42312</v>
      </c>
      <c r="N346" s="36">
        <v>43100</v>
      </c>
      <c r="O346" s="4">
        <f t="shared" si="26"/>
        <v>2</v>
      </c>
      <c r="P346" s="9"/>
    </row>
    <row r="347" spans="1:16" ht="51" customHeight="1">
      <c r="A347" s="4" t="s">
        <v>34</v>
      </c>
      <c r="B347" s="4" t="s">
        <v>528</v>
      </c>
      <c r="C347" s="4" t="s">
        <v>57</v>
      </c>
      <c r="D347" s="4" t="s">
        <v>639</v>
      </c>
      <c r="E347" s="4" t="s">
        <v>59</v>
      </c>
      <c r="F347" s="4"/>
      <c r="G347" s="4" t="s">
        <v>31</v>
      </c>
      <c r="H347" s="9" t="s">
        <v>61</v>
      </c>
      <c r="I347" s="9" t="s">
        <v>62</v>
      </c>
      <c r="J347" s="4">
        <v>1</v>
      </c>
      <c r="K347" s="10">
        <v>78758.25</v>
      </c>
      <c r="L347" s="11">
        <v>1</v>
      </c>
      <c r="M347" s="12">
        <v>42385</v>
      </c>
      <c r="N347" s="12">
        <v>42719</v>
      </c>
      <c r="O347" s="4">
        <f t="shared" si="26"/>
        <v>0</v>
      </c>
      <c r="P347" s="8"/>
    </row>
    <row r="348" spans="1:16" ht="60.75" customHeight="1">
      <c r="A348" s="4" t="s">
        <v>22</v>
      </c>
      <c r="B348" s="4" t="s">
        <v>562</v>
      </c>
      <c r="C348" s="4"/>
      <c r="D348" s="4" t="s">
        <v>640</v>
      </c>
      <c r="E348" s="4" t="s">
        <v>573</v>
      </c>
      <c r="F348" s="4"/>
      <c r="G348" s="4"/>
      <c r="H348" s="4" t="s">
        <v>64</v>
      </c>
      <c r="I348" s="4"/>
      <c r="J348" s="4">
        <v>1</v>
      </c>
      <c r="K348" s="10">
        <v>7263620</v>
      </c>
      <c r="L348" s="31">
        <v>3</v>
      </c>
      <c r="M348" s="7">
        <v>42370</v>
      </c>
      <c r="N348" s="7">
        <v>44196</v>
      </c>
      <c r="O348" s="4">
        <f t="shared" si="26"/>
        <v>4</v>
      </c>
      <c r="P348" s="4" t="s">
        <v>574</v>
      </c>
    </row>
    <row r="349" spans="1:16" ht="21" customHeight="1">
      <c r="A349" s="4" t="s">
        <v>34</v>
      </c>
      <c r="B349" s="4" t="s">
        <v>641</v>
      </c>
      <c r="C349" s="4" t="s">
        <v>642</v>
      </c>
      <c r="D349" s="4" t="s">
        <v>643</v>
      </c>
      <c r="E349" s="4" t="s">
        <v>71</v>
      </c>
      <c r="F349" s="4"/>
      <c r="G349" s="4" t="s">
        <v>31</v>
      </c>
      <c r="H349" s="4" t="s">
        <v>61</v>
      </c>
      <c r="I349" s="4" t="s">
        <v>397</v>
      </c>
      <c r="J349" s="4">
        <v>1</v>
      </c>
      <c r="K349" s="5">
        <v>1585360</v>
      </c>
      <c r="L349" s="6">
        <v>2</v>
      </c>
      <c r="M349" s="7">
        <v>42005</v>
      </c>
      <c r="N349" s="7"/>
      <c r="O349" s="4"/>
      <c r="P349" s="4"/>
    </row>
    <row r="350" spans="1:16" ht="30.75" customHeight="1">
      <c r="A350" s="4" t="s">
        <v>34</v>
      </c>
      <c r="B350" s="4" t="s">
        <v>641</v>
      </c>
      <c r="C350" s="4" t="s">
        <v>642</v>
      </c>
      <c r="D350" s="4" t="s">
        <v>644</v>
      </c>
      <c r="E350" s="4" t="s">
        <v>190</v>
      </c>
      <c r="F350" s="4"/>
      <c r="G350" s="4" t="s">
        <v>20</v>
      </c>
      <c r="H350" s="4" t="s">
        <v>61</v>
      </c>
      <c r="I350" s="4" t="s">
        <v>397</v>
      </c>
      <c r="J350" s="4">
        <v>1</v>
      </c>
      <c r="K350" s="5">
        <v>1766544</v>
      </c>
      <c r="L350" s="6">
        <v>2</v>
      </c>
      <c r="M350" s="7">
        <v>42005</v>
      </c>
      <c r="N350" s="12">
        <v>42446</v>
      </c>
      <c r="O350" s="4">
        <f>DATEDIF(M350,N350,"y")</f>
        <v>1</v>
      </c>
      <c r="P350" s="4"/>
    </row>
    <row r="351" spans="1:16" ht="21" customHeight="1">
      <c r="A351" s="4" t="s">
        <v>34</v>
      </c>
      <c r="B351" s="4" t="s">
        <v>641</v>
      </c>
      <c r="C351" s="4" t="s">
        <v>645</v>
      </c>
      <c r="D351" s="4" t="s">
        <v>646</v>
      </c>
      <c r="E351" s="4" t="s">
        <v>68</v>
      </c>
      <c r="F351" s="4"/>
      <c r="G351" s="4" t="s">
        <v>31</v>
      </c>
      <c r="H351" s="4" t="s">
        <v>61</v>
      </c>
      <c r="I351" s="4" t="s">
        <v>62</v>
      </c>
      <c r="J351" s="4">
        <v>1</v>
      </c>
      <c r="K351" s="5">
        <v>2038320.0000000002</v>
      </c>
      <c r="L351" s="6">
        <v>2</v>
      </c>
      <c r="M351" s="7">
        <v>42005</v>
      </c>
      <c r="N351" s="7"/>
      <c r="O351" s="4"/>
      <c r="P351" s="4"/>
    </row>
    <row r="352" spans="1:16" ht="30.75" customHeight="1">
      <c r="A352" s="4" t="s">
        <v>34</v>
      </c>
      <c r="B352" s="4" t="s">
        <v>641</v>
      </c>
      <c r="C352" s="4" t="s">
        <v>647</v>
      </c>
      <c r="D352" s="4" t="s">
        <v>648</v>
      </c>
      <c r="E352" s="4" t="s">
        <v>68</v>
      </c>
      <c r="F352" s="4"/>
      <c r="G352" s="4" t="s">
        <v>20</v>
      </c>
      <c r="H352" s="4" t="s">
        <v>61</v>
      </c>
      <c r="I352" s="4"/>
      <c r="J352" s="4">
        <v>1</v>
      </c>
      <c r="K352" s="5">
        <v>4348416</v>
      </c>
      <c r="L352" s="6">
        <v>2</v>
      </c>
      <c r="M352" s="7">
        <v>41640</v>
      </c>
      <c r="N352" s="7"/>
      <c r="O352" s="4"/>
      <c r="P352" s="4"/>
    </row>
    <row r="353" spans="1:16" ht="21" customHeight="1">
      <c r="A353" s="4" t="s">
        <v>34</v>
      </c>
      <c r="B353" s="4" t="s">
        <v>641</v>
      </c>
      <c r="C353" s="4"/>
      <c r="D353" s="4" t="s">
        <v>649</v>
      </c>
      <c r="E353" s="4"/>
      <c r="F353" s="4"/>
      <c r="G353" s="4" t="s">
        <v>31</v>
      </c>
      <c r="H353" s="4" t="s">
        <v>61</v>
      </c>
      <c r="I353" s="4" t="s">
        <v>650</v>
      </c>
      <c r="J353" s="4">
        <v>1</v>
      </c>
      <c r="K353" s="5">
        <v>452960.00000000006</v>
      </c>
      <c r="L353" s="6">
        <v>1</v>
      </c>
      <c r="M353" s="7">
        <v>41640</v>
      </c>
      <c r="N353" s="7"/>
      <c r="O353" s="4"/>
      <c r="P353" s="4"/>
    </row>
    <row r="354" spans="1:16" ht="21" customHeight="1">
      <c r="A354" s="4" t="s">
        <v>34</v>
      </c>
      <c r="B354" s="4" t="s">
        <v>641</v>
      </c>
      <c r="C354" s="4" t="s">
        <v>642</v>
      </c>
      <c r="D354" s="4" t="s">
        <v>651</v>
      </c>
      <c r="E354" s="4" t="s">
        <v>146</v>
      </c>
      <c r="F354" s="4"/>
      <c r="G354" s="4" t="s">
        <v>31</v>
      </c>
      <c r="H354" s="4" t="s">
        <v>61</v>
      </c>
      <c r="I354" s="4"/>
      <c r="J354" s="4">
        <v>1</v>
      </c>
      <c r="K354" s="5">
        <v>5752592</v>
      </c>
      <c r="L354" s="6">
        <v>3</v>
      </c>
      <c r="M354" s="7">
        <v>41275</v>
      </c>
      <c r="N354" s="7"/>
      <c r="O354" s="4"/>
      <c r="P354" s="4"/>
    </row>
    <row r="355" spans="1:16" ht="21" customHeight="1">
      <c r="A355" s="4" t="s">
        <v>34</v>
      </c>
      <c r="B355" s="4" t="s">
        <v>641</v>
      </c>
      <c r="C355" s="4" t="s">
        <v>642</v>
      </c>
      <c r="D355" s="4" t="s">
        <v>652</v>
      </c>
      <c r="E355" s="4" t="s">
        <v>653</v>
      </c>
      <c r="F355" s="4"/>
      <c r="G355" s="4" t="s">
        <v>31</v>
      </c>
      <c r="H355" s="4" t="s">
        <v>61</v>
      </c>
      <c r="I355" s="4"/>
      <c r="J355" s="4">
        <v>1</v>
      </c>
      <c r="K355" s="5">
        <v>5095800</v>
      </c>
      <c r="L355" s="6">
        <v>3</v>
      </c>
      <c r="M355" s="7">
        <v>40909</v>
      </c>
      <c r="N355" s="7"/>
      <c r="O355" s="4"/>
      <c r="P355" s="4"/>
    </row>
    <row r="356" spans="1:16" ht="21" customHeight="1">
      <c r="A356" s="4" t="s">
        <v>34</v>
      </c>
      <c r="B356" s="4" t="s">
        <v>641</v>
      </c>
      <c r="C356" s="4" t="s">
        <v>642</v>
      </c>
      <c r="D356" s="4" t="s">
        <v>654</v>
      </c>
      <c r="E356" s="4" t="s">
        <v>17</v>
      </c>
      <c r="F356" s="4"/>
      <c r="G356" s="4" t="s">
        <v>31</v>
      </c>
      <c r="H356" s="4" t="s">
        <v>655</v>
      </c>
      <c r="I356" s="4"/>
      <c r="J356" s="4">
        <v>3</v>
      </c>
      <c r="K356" s="5">
        <v>3623680.0000000005</v>
      </c>
      <c r="L356" s="6">
        <v>2</v>
      </c>
      <c r="M356" s="7">
        <v>42005</v>
      </c>
      <c r="N356" s="7"/>
      <c r="O356" s="4"/>
      <c r="P356" s="4" t="s">
        <v>656</v>
      </c>
    </row>
    <row r="357" spans="1:16" ht="40.5" customHeight="1">
      <c r="A357" s="4" t="s">
        <v>34</v>
      </c>
      <c r="B357" s="4" t="s">
        <v>641</v>
      </c>
      <c r="C357" s="4" t="s">
        <v>642</v>
      </c>
      <c r="D357" s="4" t="s">
        <v>657</v>
      </c>
      <c r="E357" s="4" t="s">
        <v>68</v>
      </c>
      <c r="F357" s="4"/>
      <c r="G357" s="4" t="s">
        <v>99</v>
      </c>
      <c r="H357" s="4" t="s">
        <v>658</v>
      </c>
      <c r="I357" s="4"/>
      <c r="J357" s="4">
        <v>3</v>
      </c>
      <c r="K357" s="5">
        <v>3623680.0000000005</v>
      </c>
      <c r="L357" s="6">
        <v>2</v>
      </c>
      <c r="M357" s="7">
        <v>42005</v>
      </c>
      <c r="N357" s="7"/>
      <c r="O357" s="4"/>
      <c r="P357" s="4"/>
    </row>
    <row r="358" spans="1:16" ht="30.75" customHeight="1">
      <c r="A358" s="4" t="s">
        <v>34</v>
      </c>
      <c r="B358" s="4" t="s">
        <v>641</v>
      </c>
      <c r="C358" s="4" t="s">
        <v>642</v>
      </c>
      <c r="D358" s="4" t="s">
        <v>659</v>
      </c>
      <c r="E358" s="4" t="s">
        <v>368</v>
      </c>
      <c r="F358" s="4"/>
      <c r="G358" s="4" t="s">
        <v>20</v>
      </c>
      <c r="H358" s="4" t="s">
        <v>660</v>
      </c>
      <c r="I358" s="38"/>
      <c r="J358" s="4">
        <v>2</v>
      </c>
      <c r="K358" s="5">
        <v>362368</v>
      </c>
      <c r="L358" s="6">
        <v>1</v>
      </c>
      <c r="M358" s="7">
        <v>42005</v>
      </c>
      <c r="N358" s="7"/>
      <c r="O358" s="4"/>
      <c r="P358" s="4"/>
    </row>
    <row r="359" spans="1:16" ht="30.75" customHeight="1">
      <c r="A359" s="4" t="s">
        <v>34</v>
      </c>
      <c r="B359" s="4" t="s">
        <v>641</v>
      </c>
      <c r="C359" s="4" t="s">
        <v>642</v>
      </c>
      <c r="D359" s="4" t="s">
        <v>661</v>
      </c>
      <c r="E359" s="4" t="s">
        <v>368</v>
      </c>
      <c r="F359" s="4"/>
      <c r="G359" s="4" t="s">
        <v>99</v>
      </c>
      <c r="H359" s="4" t="s">
        <v>39</v>
      </c>
      <c r="I359" s="4"/>
      <c r="J359" s="4">
        <v>2</v>
      </c>
      <c r="K359" s="5">
        <v>1041808.0000000001</v>
      </c>
      <c r="L359" s="6">
        <v>2</v>
      </c>
      <c r="M359" s="7">
        <v>42005</v>
      </c>
      <c r="N359" s="7"/>
      <c r="O359" s="4"/>
      <c r="P359" s="4"/>
    </row>
    <row r="360" spans="1:16" ht="30.75" customHeight="1">
      <c r="A360" s="4" t="s">
        <v>34</v>
      </c>
      <c r="B360" s="4" t="s">
        <v>641</v>
      </c>
      <c r="C360" s="4" t="s">
        <v>642</v>
      </c>
      <c r="D360" s="4" t="s">
        <v>662</v>
      </c>
      <c r="E360" s="4" t="s">
        <v>477</v>
      </c>
      <c r="F360" s="4"/>
      <c r="G360" s="4" t="s">
        <v>31</v>
      </c>
      <c r="H360" s="4" t="s">
        <v>39</v>
      </c>
      <c r="I360" s="4"/>
      <c r="J360" s="4">
        <v>2</v>
      </c>
      <c r="K360" s="5">
        <v>1041808.0000000001</v>
      </c>
      <c r="L360" s="6">
        <v>2</v>
      </c>
      <c r="M360" s="7">
        <v>42005</v>
      </c>
      <c r="N360" s="7"/>
      <c r="O360" s="4"/>
      <c r="P360" s="4"/>
    </row>
    <row r="361" spans="1:16" ht="30.75" customHeight="1">
      <c r="A361" s="4" t="s">
        <v>34</v>
      </c>
      <c r="B361" s="4" t="s">
        <v>641</v>
      </c>
      <c r="C361" s="4" t="s">
        <v>642</v>
      </c>
      <c r="D361" s="4" t="s">
        <v>663</v>
      </c>
      <c r="E361" s="4" t="s">
        <v>368</v>
      </c>
      <c r="F361" s="4"/>
      <c r="G361" s="4" t="s">
        <v>20</v>
      </c>
      <c r="H361" s="4" t="s">
        <v>21</v>
      </c>
      <c r="I361" s="4"/>
      <c r="J361" s="4">
        <v>3</v>
      </c>
      <c r="K361" s="5">
        <v>283100</v>
      </c>
      <c r="L361" s="6">
        <v>1</v>
      </c>
      <c r="M361" s="7">
        <v>41640</v>
      </c>
      <c r="N361" s="7"/>
      <c r="O361" s="4"/>
      <c r="P361" s="4"/>
    </row>
    <row r="362" spans="1:16" ht="30.75" customHeight="1">
      <c r="A362" s="4" t="s">
        <v>34</v>
      </c>
      <c r="B362" s="4" t="s">
        <v>641</v>
      </c>
      <c r="C362" s="4" t="s">
        <v>642</v>
      </c>
      <c r="D362" s="4" t="s">
        <v>664</v>
      </c>
      <c r="E362" s="4" t="s">
        <v>190</v>
      </c>
      <c r="F362" s="4"/>
      <c r="G362" s="4" t="s">
        <v>99</v>
      </c>
      <c r="H362" s="4" t="s">
        <v>39</v>
      </c>
      <c r="I362" s="4" t="s">
        <v>464</v>
      </c>
      <c r="J362" s="4">
        <v>2</v>
      </c>
      <c r="K362" s="5">
        <v>1211668</v>
      </c>
      <c r="L362" s="6">
        <v>2</v>
      </c>
      <c r="M362" s="7">
        <v>41640</v>
      </c>
      <c r="N362" s="7"/>
      <c r="O362" s="4"/>
      <c r="P362" s="4"/>
    </row>
    <row r="363" spans="1:16" ht="30.75" customHeight="1">
      <c r="A363" s="4" t="s">
        <v>34</v>
      </c>
      <c r="B363" s="4" t="s">
        <v>641</v>
      </c>
      <c r="C363" s="4" t="s">
        <v>642</v>
      </c>
      <c r="D363" s="4" t="s">
        <v>665</v>
      </c>
      <c r="E363" s="4" t="s">
        <v>68</v>
      </c>
      <c r="F363" s="4"/>
      <c r="G363" s="4" t="s">
        <v>20</v>
      </c>
      <c r="H363" s="4" t="s">
        <v>21</v>
      </c>
      <c r="I363" s="4"/>
      <c r="J363" s="4">
        <v>3</v>
      </c>
      <c r="K363" s="5">
        <v>3283960</v>
      </c>
      <c r="L363" s="6">
        <v>2</v>
      </c>
      <c r="M363" s="7">
        <v>41640</v>
      </c>
      <c r="N363" s="7"/>
      <c r="O363" s="4"/>
      <c r="P363" s="4"/>
    </row>
    <row r="364" spans="1:16" ht="30.75" customHeight="1">
      <c r="A364" s="4" t="s">
        <v>34</v>
      </c>
      <c r="B364" s="4" t="s">
        <v>641</v>
      </c>
      <c r="C364" s="4" t="s">
        <v>642</v>
      </c>
      <c r="D364" s="4" t="s">
        <v>666</v>
      </c>
      <c r="E364" s="4" t="s">
        <v>368</v>
      </c>
      <c r="F364" s="4"/>
      <c r="G364" s="4" t="s">
        <v>20</v>
      </c>
      <c r="H364" s="4" t="s">
        <v>21</v>
      </c>
      <c r="I364" s="4"/>
      <c r="J364" s="4">
        <v>3</v>
      </c>
      <c r="K364" s="5">
        <v>317072</v>
      </c>
      <c r="L364" s="6">
        <v>1</v>
      </c>
      <c r="M364" s="7">
        <v>41640</v>
      </c>
      <c r="N364" s="7"/>
      <c r="O364" s="4"/>
      <c r="P364" s="4"/>
    </row>
    <row r="365" spans="1:16" ht="21" customHeight="1">
      <c r="A365" s="4" t="s">
        <v>34</v>
      </c>
      <c r="B365" s="4" t="s">
        <v>641</v>
      </c>
      <c r="C365" s="4" t="s">
        <v>642</v>
      </c>
      <c r="D365" s="4" t="s">
        <v>667</v>
      </c>
      <c r="E365" s="4" t="s">
        <v>146</v>
      </c>
      <c r="F365" s="4"/>
      <c r="G365" s="4" t="s">
        <v>31</v>
      </c>
      <c r="H365" s="4" t="s">
        <v>64</v>
      </c>
      <c r="I365" s="4"/>
      <c r="J365" s="4">
        <v>1</v>
      </c>
      <c r="K365" s="5">
        <v>2038320.0000000002</v>
      </c>
      <c r="L365" s="6">
        <v>2</v>
      </c>
      <c r="M365" s="7">
        <v>41275</v>
      </c>
      <c r="N365" s="7"/>
      <c r="O365" s="4"/>
      <c r="P365" s="4"/>
    </row>
    <row r="366" spans="1:16" ht="21" customHeight="1">
      <c r="A366" s="4" t="s">
        <v>34</v>
      </c>
      <c r="B366" s="4" t="s">
        <v>641</v>
      </c>
      <c r="C366" s="4" t="s">
        <v>642</v>
      </c>
      <c r="D366" s="4" t="s">
        <v>668</v>
      </c>
      <c r="E366" s="4" t="s">
        <v>146</v>
      </c>
      <c r="F366" s="4"/>
      <c r="G366" s="4" t="s">
        <v>31</v>
      </c>
      <c r="H366" s="4" t="s">
        <v>74</v>
      </c>
      <c r="I366" s="4"/>
      <c r="J366" s="4">
        <v>1</v>
      </c>
      <c r="K366" s="5">
        <v>10191600</v>
      </c>
      <c r="L366" s="6">
        <v>3</v>
      </c>
      <c r="M366" s="7">
        <v>41275</v>
      </c>
      <c r="N366" s="7"/>
      <c r="O366" s="4"/>
      <c r="P366" s="4"/>
    </row>
    <row r="367" spans="1:16" ht="21" customHeight="1">
      <c r="A367" s="4" t="s">
        <v>34</v>
      </c>
      <c r="B367" s="4" t="s">
        <v>641</v>
      </c>
      <c r="C367" s="4" t="s">
        <v>642</v>
      </c>
      <c r="D367" s="4" t="s">
        <v>669</v>
      </c>
      <c r="E367" s="4" t="s">
        <v>146</v>
      </c>
      <c r="F367" s="4"/>
      <c r="G367" s="4" t="s">
        <v>31</v>
      </c>
      <c r="H367" s="4" t="s">
        <v>83</v>
      </c>
      <c r="I367" s="4"/>
      <c r="J367" s="4">
        <v>1</v>
      </c>
      <c r="K367" s="5">
        <v>5095800</v>
      </c>
      <c r="L367" s="6">
        <v>2</v>
      </c>
      <c r="M367" s="7">
        <v>41275</v>
      </c>
      <c r="N367" s="7"/>
      <c r="O367" s="4"/>
      <c r="P367" s="4"/>
    </row>
    <row r="368" spans="1:16" ht="21" customHeight="1">
      <c r="A368" s="4" t="s">
        <v>34</v>
      </c>
      <c r="B368" s="4" t="s">
        <v>641</v>
      </c>
      <c r="C368" s="4" t="s">
        <v>642</v>
      </c>
      <c r="D368" s="4" t="s">
        <v>670</v>
      </c>
      <c r="E368" s="4" t="s">
        <v>190</v>
      </c>
      <c r="F368" s="4"/>
      <c r="G368" s="4" t="s">
        <v>31</v>
      </c>
      <c r="H368" s="4" t="s">
        <v>83</v>
      </c>
      <c r="I368" s="4"/>
      <c r="J368" s="4">
        <v>1</v>
      </c>
      <c r="K368" s="5">
        <v>1517416</v>
      </c>
      <c r="L368" s="6">
        <v>2</v>
      </c>
      <c r="M368" s="7">
        <v>40909</v>
      </c>
      <c r="N368" s="7"/>
      <c r="O368" s="4"/>
      <c r="P368" s="4"/>
    </row>
    <row r="369" spans="1:16" ht="21" customHeight="1">
      <c r="A369" s="4" t="s">
        <v>34</v>
      </c>
      <c r="B369" s="4" t="s">
        <v>641</v>
      </c>
      <c r="C369" s="4" t="s">
        <v>642</v>
      </c>
      <c r="D369" s="4" t="s">
        <v>671</v>
      </c>
      <c r="E369" s="4" t="s">
        <v>146</v>
      </c>
      <c r="F369" s="4"/>
      <c r="G369" s="4" t="s">
        <v>31</v>
      </c>
      <c r="H369" s="4" t="s">
        <v>74</v>
      </c>
      <c r="I369" s="4"/>
      <c r="J369" s="4">
        <v>1</v>
      </c>
      <c r="K369" s="5">
        <v>5911128</v>
      </c>
      <c r="L369" s="6">
        <v>3</v>
      </c>
      <c r="M369" s="7">
        <v>40909</v>
      </c>
      <c r="N369" s="7"/>
      <c r="O369" s="4"/>
      <c r="P369" s="4"/>
    </row>
    <row r="370" spans="1:16" ht="21" customHeight="1">
      <c r="A370" s="4" t="s">
        <v>34</v>
      </c>
      <c r="B370" s="4" t="s">
        <v>641</v>
      </c>
      <c r="C370" s="4" t="s">
        <v>642</v>
      </c>
      <c r="D370" s="4" t="s">
        <v>672</v>
      </c>
      <c r="E370" s="4" t="s">
        <v>146</v>
      </c>
      <c r="F370" s="4"/>
      <c r="G370" s="4" t="s">
        <v>31</v>
      </c>
      <c r="H370" s="4" t="s">
        <v>64</v>
      </c>
      <c r="I370" s="4"/>
      <c r="J370" s="4">
        <v>1</v>
      </c>
      <c r="K370" s="5">
        <v>4223852</v>
      </c>
      <c r="L370" s="6">
        <v>2</v>
      </c>
      <c r="M370" s="7">
        <v>40909</v>
      </c>
      <c r="N370" s="7"/>
      <c r="O370" s="4"/>
      <c r="P370" s="4"/>
    </row>
    <row r="371" spans="1:16" ht="21" customHeight="1">
      <c r="A371" s="4" t="s">
        <v>34</v>
      </c>
      <c r="B371" s="4" t="s">
        <v>641</v>
      </c>
      <c r="C371" s="4" t="s">
        <v>642</v>
      </c>
      <c r="D371" s="4" t="s">
        <v>673</v>
      </c>
      <c r="E371" s="4" t="s">
        <v>146</v>
      </c>
      <c r="F371" s="4"/>
      <c r="G371" s="4" t="s">
        <v>31</v>
      </c>
      <c r="H371" s="4" t="s">
        <v>83</v>
      </c>
      <c r="I371" s="4"/>
      <c r="J371" s="4">
        <v>1</v>
      </c>
      <c r="K371" s="5">
        <v>10134980</v>
      </c>
      <c r="L371" s="6">
        <v>3</v>
      </c>
      <c r="M371" s="7">
        <v>40909</v>
      </c>
      <c r="N371" s="7"/>
      <c r="O371" s="4"/>
      <c r="P371" s="4"/>
    </row>
    <row r="372" spans="1:16" ht="30.75" customHeight="1">
      <c r="A372" s="4" t="s">
        <v>22</v>
      </c>
      <c r="B372" s="4" t="s">
        <v>641</v>
      </c>
      <c r="C372" s="4" t="s">
        <v>642</v>
      </c>
      <c r="D372" s="4" t="s">
        <v>674</v>
      </c>
      <c r="E372" s="4" t="s">
        <v>675</v>
      </c>
      <c r="F372" s="4"/>
      <c r="G372" s="4" t="s">
        <v>20</v>
      </c>
      <c r="H372" s="4" t="s">
        <v>676</v>
      </c>
      <c r="I372" s="4"/>
      <c r="J372" s="4">
        <v>3</v>
      </c>
      <c r="K372" s="5">
        <v>294424</v>
      </c>
      <c r="L372" s="6">
        <v>1</v>
      </c>
      <c r="M372" s="7">
        <v>41640</v>
      </c>
      <c r="N372" s="7"/>
      <c r="O372" s="4"/>
      <c r="P372" s="4"/>
    </row>
    <row r="373" spans="1:16" ht="30.75" customHeight="1">
      <c r="A373" s="4" t="s">
        <v>22</v>
      </c>
      <c r="B373" s="4" t="s">
        <v>641</v>
      </c>
      <c r="C373" s="4" t="s">
        <v>642</v>
      </c>
      <c r="D373" s="4" t="s">
        <v>677</v>
      </c>
      <c r="E373" s="4" t="s">
        <v>146</v>
      </c>
      <c r="F373" s="4"/>
      <c r="G373" s="4" t="s">
        <v>20</v>
      </c>
      <c r="H373" s="4" t="s">
        <v>21</v>
      </c>
      <c r="I373" s="4"/>
      <c r="J373" s="4">
        <v>3</v>
      </c>
      <c r="K373" s="5">
        <v>5095800</v>
      </c>
      <c r="L373" s="6">
        <v>2</v>
      </c>
      <c r="M373" s="7">
        <v>41275</v>
      </c>
      <c r="N373" s="7"/>
      <c r="O373" s="4"/>
      <c r="P373" s="4"/>
    </row>
    <row r="374" spans="1:16" ht="15.75" customHeight="1">
      <c r="A374" s="4" t="s">
        <v>34</v>
      </c>
      <c r="B374" s="4" t="s">
        <v>641</v>
      </c>
      <c r="C374" s="4"/>
      <c r="D374" s="4" t="s">
        <v>678</v>
      </c>
      <c r="E374" s="4" t="s">
        <v>190</v>
      </c>
      <c r="F374" s="4"/>
      <c r="G374" s="4" t="s">
        <v>31</v>
      </c>
      <c r="H374" s="4" t="s">
        <v>83</v>
      </c>
      <c r="I374" s="4"/>
      <c r="J374" s="4">
        <v>1</v>
      </c>
      <c r="K374" s="5">
        <v>500000</v>
      </c>
      <c r="L374" s="6">
        <v>1</v>
      </c>
      <c r="M374" s="7"/>
      <c r="N374" s="7">
        <v>42339</v>
      </c>
      <c r="O374" s="4"/>
      <c r="P374" s="4"/>
    </row>
    <row r="375" spans="1:16" ht="21" customHeight="1">
      <c r="A375" s="4" t="s">
        <v>34</v>
      </c>
      <c r="B375" s="4" t="s">
        <v>641</v>
      </c>
      <c r="C375" s="4"/>
      <c r="D375" s="4" t="s">
        <v>679</v>
      </c>
      <c r="E375" s="4" t="s">
        <v>71</v>
      </c>
      <c r="F375" s="4"/>
      <c r="G375" s="4" t="s">
        <v>31</v>
      </c>
      <c r="H375" s="4" t="s">
        <v>83</v>
      </c>
      <c r="I375" s="4"/>
      <c r="J375" s="4">
        <v>1</v>
      </c>
      <c r="K375" s="5">
        <v>2800000</v>
      </c>
      <c r="L375" s="6">
        <v>2</v>
      </c>
      <c r="M375" s="7"/>
      <c r="N375" s="7">
        <v>42339</v>
      </c>
      <c r="O375" s="4"/>
      <c r="P375" s="4"/>
    </row>
    <row r="376" spans="1:16" ht="15.75" customHeight="1">
      <c r="A376" s="4" t="s">
        <v>34</v>
      </c>
      <c r="B376" s="4" t="s">
        <v>641</v>
      </c>
      <c r="C376" s="4"/>
      <c r="D376" s="4" t="s">
        <v>680</v>
      </c>
      <c r="E376" s="4" t="s">
        <v>68</v>
      </c>
      <c r="F376" s="4"/>
      <c r="G376" s="4" t="s">
        <v>31</v>
      </c>
      <c r="H376" s="4" t="s">
        <v>83</v>
      </c>
      <c r="I376" s="4"/>
      <c r="J376" s="4">
        <v>1</v>
      </c>
      <c r="K376" s="5">
        <v>1100000</v>
      </c>
      <c r="L376" s="6">
        <v>2</v>
      </c>
      <c r="M376" s="7"/>
      <c r="N376" s="7">
        <v>42339</v>
      </c>
      <c r="O376" s="4"/>
      <c r="P376" s="4"/>
    </row>
    <row r="377" spans="1:16" ht="15.75" customHeight="1">
      <c r="A377" s="4" t="s">
        <v>34</v>
      </c>
      <c r="B377" s="4" t="s">
        <v>641</v>
      </c>
      <c r="C377" s="4"/>
      <c r="D377" s="4" t="s">
        <v>681</v>
      </c>
      <c r="E377" s="4" t="s">
        <v>146</v>
      </c>
      <c r="F377" s="4"/>
      <c r="G377" s="4" t="s">
        <v>31</v>
      </c>
      <c r="H377" s="4" t="s">
        <v>83</v>
      </c>
      <c r="I377" s="4"/>
      <c r="J377" s="4">
        <v>1</v>
      </c>
      <c r="K377" s="5">
        <v>3000000</v>
      </c>
      <c r="L377" s="6">
        <v>2</v>
      </c>
      <c r="M377" s="7"/>
      <c r="N377" s="7">
        <v>42339</v>
      </c>
      <c r="O377" s="4"/>
      <c r="P377" s="4"/>
    </row>
    <row r="378" spans="1:16" ht="15.75" customHeight="1">
      <c r="A378" s="4" t="s">
        <v>34</v>
      </c>
      <c r="B378" s="4" t="s">
        <v>641</v>
      </c>
      <c r="C378" s="4"/>
      <c r="D378" s="4" t="s">
        <v>682</v>
      </c>
      <c r="E378" s="4" t="s">
        <v>71</v>
      </c>
      <c r="F378" s="4"/>
      <c r="G378" s="4" t="s">
        <v>31</v>
      </c>
      <c r="H378" s="4" t="s">
        <v>61</v>
      </c>
      <c r="I378" s="4"/>
      <c r="J378" s="4">
        <v>1</v>
      </c>
      <c r="K378" s="5">
        <v>1500000</v>
      </c>
      <c r="L378" s="6">
        <v>2</v>
      </c>
      <c r="M378" s="7"/>
      <c r="N378" s="7">
        <v>42339</v>
      </c>
      <c r="O378" s="4"/>
      <c r="P378" s="4"/>
    </row>
    <row r="379" spans="1:16" ht="15.75" customHeight="1">
      <c r="A379" s="4" t="s">
        <v>34</v>
      </c>
      <c r="B379" s="4" t="s">
        <v>641</v>
      </c>
      <c r="C379" s="4"/>
      <c r="D379" s="4" t="s">
        <v>683</v>
      </c>
      <c r="E379" s="4" t="s">
        <v>190</v>
      </c>
      <c r="F379" s="4"/>
      <c r="G379" s="4" t="s">
        <v>31</v>
      </c>
      <c r="H379" s="4" t="s">
        <v>61</v>
      </c>
      <c r="I379" s="4"/>
      <c r="J379" s="4">
        <v>1</v>
      </c>
      <c r="K379" s="5">
        <v>1700000</v>
      </c>
      <c r="L379" s="6">
        <v>2</v>
      </c>
      <c r="M379" s="7"/>
      <c r="N379" s="7">
        <v>42339</v>
      </c>
      <c r="O379" s="4"/>
      <c r="P379" s="4"/>
    </row>
    <row r="380" spans="1:16" ht="21" customHeight="1">
      <c r="A380" s="4" t="s">
        <v>34</v>
      </c>
      <c r="B380" s="4" t="s">
        <v>641</v>
      </c>
      <c r="C380" s="4"/>
      <c r="D380" s="4" t="s">
        <v>684</v>
      </c>
      <c r="E380" s="4" t="s">
        <v>68</v>
      </c>
      <c r="F380" s="4"/>
      <c r="G380" s="4" t="s">
        <v>31</v>
      </c>
      <c r="H380" s="4" t="s">
        <v>74</v>
      </c>
      <c r="I380" s="4"/>
      <c r="J380" s="4">
        <v>1</v>
      </c>
      <c r="K380" s="5">
        <v>1800000</v>
      </c>
      <c r="L380" s="6">
        <v>2</v>
      </c>
      <c r="M380" s="7"/>
      <c r="N380" s="7">
        <v>42339</v>
      </c>
      <c r="O380" s="4"/>
      <c r="P380" s="4"/>
    </row>
    <row r="381" spans="1:16" ht="15.75" customHeight="1">
      <c r="A381" s="4" t="s">
        <v>34</v>
      </c>
      <c r="B381" s="4" t="s">
        <v>641</v>
      </c>
      <c r="C381" s="4"/>
      <c r="D381" s="4" t="s">
        <v>685</v>
      </c>
      <c r="E381" s="4" t="s">
        <v>146</v>
      </c>
      <c r="F381" s="4"/>
      <c r="G381" s="4" t="s">
        <v>31</v>
      </c>
      <c r="H381" s="4" t="s">
        <v>74</v>
      </c>
      <c r="I381" s="4"/>
      <c r="J381" s="4">
        <v>1</v>
      </c>
      <c r="K381" s="5">
        <v>3000000</v>
      </c>
      <c r="L381" s="6">
        <v>2</v>
      </c>
      <c r="M381" s="7"/>
      <c r="N381" s="7">
        <v>42339</v>
      </c>
      <c r="O381" s="4"/>
      <c r="P381" s="4"/>
    </row>
    <row r="382" spans="1:16" ht="15.75" customHeight="1">
      <c r="A382" s="4" t="s">
        <v>22</v>
      </c>
      <c r="B382" s="4" t="s">
        <v>641</v>
      </c>
      <c r="C382" s="4"/>
      <c r="D382" s="4" t="s">
        <v>686</v>
      </c>
      <c r="E382" s="4" t="s">
        <v>68</v>
      </c>
      <c r="F382" s="4"/>
      <c r="G382" s="4" t="s">
        <v>31</v>
      </c>
      <c r="H382" s="4" t="s">
        <v>79</v>
      </c>
      <c r="I382" s="4"/>
      <c r="J382" s="4">
        <v>1</v>
      </c>
      <c r="K382" s="5">
        <v>1500000</v>
      </c>
      <c r="L382" s="6">
        <v>2</v>
      </c>
      <c r="M382" s="7"/>
      <c r="N382" s="7">
        <v>42339</v>
      </c>
      <c r="O382" s="4"/>
      <c r="P382" s="4"/>
    </row>
    <row r="383" spans="1:16" ht="15.75" customHeight="1">
      <c r="A383" s="4" t="s">
        <v>34</v>
      </c>
      <c r="B383" s="4" t="s">
        <v>641</v>
      </c>
      <c r="C383" s="4"/>
      <c r="D383" s="4" t="s">
        <v>687</v>
      </c>
      <c r="E383" s="4" t="s">
        <v>68</v>
      </c>
      <c r="F383" s="4"/>
      <c r="G383" s="4" t="s">
        <v>31</v>
      </c>
      <c r="H383" s="4" t="s">
        <v>83</v>
      </c>
      <c r="I383" s="4"/>
      <c r="J383" s="4">
        <v>1</v>
      </c>
      <c r="K383" s="5">
        <v>1000000</v>
      </c>
      <c r="L383" s="6">
        <v>2</v>
      </c>
      <c r="M383" s="7"/>
      <c r="N383" s="7">
        <v>41974</v>
      </c>
      <c r="O383" s="4"/>
      <c r="P383" s="4"/>
    </row>
    <row r="384" spans="1:16" ht="51" customHeight="1">
      <c r="A384" s="4" t="s">
        <v>22</v>
      </c>
      <c r="B384" s="4" t="s">
        <v>562</v>
      </c>
      <c r="C384" s="4"/>
      <c r="D384" s="4" t="s">
        <v>688</v>
      </c>
      <c r="E384" s="4" t="s">
        <v>590</v>
      </c>
      <c r="F384" s="4"/>
      <c r="G384" s="4" t="s">
        <v>31</v>
      </c>
      <c r="H384" s="4" t="s">
        <v>64</v>
      </c>
      <c r="I384" s="4"/>
      <c r="J384" s="4">
        <v>1</v>
      </c>
      <c r="K384" s="10"/>
      <c r="L384" s="31"/>
      <c r="M384" s="7">
        <v>42644</v>
      </c>
      <c r="N384" s="7">
        <v>44469</v>
      </c>
      <c r="O384" s="4">
        <f>DATEDIF(M384,N384,"y")</f>
        <v>4</v>
      </c>
      <c r="P384" s="4" t="s">
        <v>689</v>
      </c>
    </row>
    <row r="385" spans="1:16" ht="40.5" customHeight="1">
      <c r="A385" s="9" t="s">
        <v>22</v>
      </c>
      <c r="B385" s="9" t="s">
        <v>562</v>
      </c>
      <c r="C385" s="9"/>
      <c r="D385" s="4" t="s">
        <v>690</v>
      </c>
      <c r="E385" s="9" t="s">
        <v>691</v>
      </c>
      <c r="F385" s="9"/>
      <c r="G385" s="4" t="s">
        <v>31</v>
      </c>
      <c r="H385" s="9" t="s">
        <v>61</v>
      </c>
      <c r="I385" s="4" t="s">
        <v>397</v>
      </c>
      <c r="J385" s="4">
        <v>1</v>
      </c>
      <c r="K385" s="10">
        <v>152595.96479999999</v>
      </c>
      <c r="L385" s="31">
        <v>1</v>
      </c>
      <c r="M385" s="12">
        <v>42505</v>
      </c>
      <c r="N385" s="16"/>
      <c r="O385" s="4"/>
      <c r="P385" s="9"/>
    </row>
    <row r="386" spans="1:16" ht="40.5" customHeight="1">
      <c r="A386" s="9" t="s">
        <v>22</v>
      </c>
      <c r="B386" s="9" t="s">
        <v>562</v>
      </c>
      <c r="C386" s="8"/>
      <c r="D386" s="4" t="s">
        <v>690</v>
      </c>
      <c r="E386" s="9" t="s">
        <v>691</v>
      </c>
      <c r="F386" s="8"/>
      <c r="G386" s="4" t="s">
        <v>31</v>
      </c>
      <c r="H386" s="9" t="s">
        <v>61</v>
      </c>
      <c r="I386" s="4" t="s">
        <v>62</v>
      </c>
      <c r="J386" s="4">
        <v>1</v>
      </c>
      <c r="K386" s="10">
        <v>152595.96479999999</v>
      </c>
      <c r="L386" s="11">
        <v>1</v>
      </c>
      <c r="M386" s="12">
        <v>42430</v>
      </c>
      <c r="N386" s="16">
        <v>42505</v>
      </c>
      <c r="O386" s="4">
        <f>DATEDIF(M386,N386,"y")</f>
        <v>0</v>
      </c>
      <c r="P386" s="8"/>
    </row>
    <row r="387" spans="1:16" ht="30.75" customHeight="1">
      <c r="A387" s="4" t="s">
        <v>34</v>
      </c>
      <c r="B387" s="4" t="s">
        <v>692</v>
      </c>
      <c r="C387" s="4" t="s">
        <v>693</v>
      </c>
      <c r="D387" s="4" t="s">
        <v>694</v>
      </c>
      <c r="E387" s="4" t="s">
        <v>695</v>
      </c>
      <c r="F387" s="4"/>
      <c r="G387" s="4" t="s">
        <v>31</v>
      </c>
      <c r="H387" s="4" t="s">
        <v>61</v>
      </c>
      <c r="I387" s="4" t="s">
        <v>62</v>
      </c>
      <c r="J387" s="4">
        <v>1</v>
      </c>
      <c r="K387" s="17">
        <v>1000000</v>
      </c>
      <c r="L387" s="6">
        <v>2</v>
      </c>
      <c r="M387" s="7"/>
      <c r="N387" s="7"/>
      <c r="O387" s="4"/>
      <c r="P387" s="4" t="s">
        <v>696</v>
      </c>
    </row>
    <row r="388" spans="1:16" ht="21" customHeight="1">
      <c r="A388" s="4" t="s">
        <v>34</v>
      </c>
      <c r="B388" s="4" t="s">
        <v>692</v>
      </c>
      <c r="C388" s="4" t="s">
        <v>693</v>
      </c>
      <c r="D388" s="4" t="s">
        <v>694</v>
      </c>
      <c r="E388" s="4" t="s">
        <v>695</v>
      </c>
      <c r="F388" s="4"/>
      <c r="G388" s="4" t="s">
        <v>31</v>
      </c>
      <c r="H388" s="4" t="s">
        <v>61</v>
      </c>
      <c r="I388" s="4" t="s">
        <v>62</v>
      </c>
      <c r="J388" s="4">
        <v>1</v>
      </c>
      <c r="K388" s="17">
        <v>200000</v>
      </c>
      <c r="L388" s="6">
        <v>1</v>
      </c>
      <c r="M388" s="7"/>
      <c r="N388" s="7"/>
      <c r="O388" s="4"/>
      <c r="P388" s="4" t="s">
        <v>697</v>
      </c>
    </row>
    <row r="389" spans="1:16" ht="21" customHeight="1">
      <c r="A389" s="4" t="s">
        <v>34</v>
      </c>
      <c r="B389" s="4" t="s">
        <v>692</v>
      </c>
      <c r="C389" s="4" t="s">
        <v>693</v>
      </c>
      <c r="D389" s="4" t="s">
        <v>698</v>
      </c>
      <c r="E389" s="4" t="s">
        <v>699</v>
      </c>
      <c r="F389" s="4"/>
      <c r="G389" s="4" t="s">
        <v>99</v>
      </c>
      <c r="H389" s="4" t="s">
        <v>21</v>
      </c>
      <c r="I389" s="4"/>
      <c r="J389" s="4">
        <v>3</v>
      </c>
      <c r="K389" s="4"/>
      <c r="L389" s="6"/>
      <c r="M389" s="7">
        <v>42401</v>
      </c>
      <c r="N389" s="7">
        <v>42705</v>
      </c>
      <c r="O389" s="4">
        <f t="shared" ref="O389:O390" si="27">DATEDIF(M389,N389,"y")</f>
        <v>0</v>
      </c>
      <c r="P389" s="4" t="s">
        <v>700</v>
      </c>
    </row>
    <row r="390" spans="1:16" ht="30.75" customHeight="1">
      <c r="A390" s="4" t="s">
        <v>34</v>
      </c>
      <c r="B390" s="4" t="s">
        <v>692</v>
      </c>
      <c r="C390" s="4" t="s">
        <v>693</v>
      </c>
      <c r="D390" s="4" t="s">
        <v>698</v>
      </c>
      <c r="E390" s="4" t="s">
        <v>701</v>
      </c>
      <c r="F390" s="4"/>
      <c r="G390" s="4" t="s">
        <v>99</v>
      </c>
      <c r="H390" s="4" t="s">
        <v>21</v>
      </c>
      <c r="I390" s="4"/>
      <c r="J390" s="4">
        <v>3</v>
      </c>
      <c r="K390" s="4"/>
      <c r="L390" s="6"/>
      <c r="M390" s="7">
        <v>42401</v>
      </c>
      <c r="N390" s="7">
        <v>42644</v>
      </c>
      <c r="O390" s="4">
        <f t="shared" si="27"/>
        <v>0</v>
      </c>
      <c r="P390" s="4" t="s">
        <v>702</v>
      </c>
    </row>
    <row r="391" spans="1:16" ht="15.75" customHeight="1">
      <c r="A391" s="4" t="s">
        <v>34</v>
      </c>
      <c r="B391" s="4" t="s">
        <v>641</v>
      </c>
      <c r="C391" s="4"/>
      <c r="D391" s="4" t="s">
        <v>703</v>
      </c>
      <c r="E391" s="4" t="s">
        <v>68</v>
      </c>
      <c r="F391" s="4"/>
      <c r="G391" s="4"/>
      <c r="H391" s="4" t="s">
        <v>79</v>
      </c>
      <c r="I391" s="4"/>
      <c r="J391" s="4">
        <v>1</v>
      </c>
      <c r="K391" s="5">
        <v>900000</v>
      </c>
      <c r="L391" s="6">
        <v>1</v>
      </c>
      <c r="M391" s="7"/>
      <c r="N391" s="7">
        <v>42339</v>
      </c>
      <c r="O391" s="4"/>
      <c r="P391" s="4"/>
    </row>
    <row r="392" spans="1:16" ht="30.75" customHeight="1">
      <c r="A392" s="4" t="s">
        <v>34</v>
      </c>
      <c r="B392" s="4" t="s">
        <v>130</v>
      </c>
      <c r="C392" s="4"/>
      <c r="D392" s="4" t="s">
        <v>704</v>
      </c>
      <c r="E392" s="4"/>
      <c r="F392" s="4"/>
      <c r="G392" s="4" t="s">
        <v>20</v>
      </c>
      <c r="H392" s="4" t="s">
        <v>705</v>
      </c>
      <c r="I392" s="4"/>
      <c r="J392" s="4">
        <v>3</v>
      </c>
      <c r="K392" s="4"/>
      <c r="L392" s="6"/>
      <c r="M392" s="7"/>
      <c r="N392" s="7"/>
      <c r="O392" s="4"/>
      <c r="P392" s="4"/>
    </row>
    <row r="393" spans="1:16" ht="40.5" customHeight="1">
      <c r="A393" s="4" t="s">
        <v>34</v>
      </c>
      <c r="B393" s="4" t="s">
        <v>130</v>
      </c>
      <c r="C393" s="4"/>
      <c r="D393" s="4" t="s">
        <v>706</v>
      </c>
      <c r="E393" s="4" t="s">
        <v>707</v>
      </c>
      <c r="F393" s="4"/>
      <c r="G393" s="4" t="s">
        <v>20</v>
      </c>
      <c r="H393" s="4" t="s">
        <v>708</v>
      </c>
      <c r="I393" s="4"/>
      <c r="J393" s="4">
        <v>2</v>
      </c>
      <c r="K393" s="17">
        <v>61655800</v>
      </c>
      <c r="L393" s="6">
        <v>4</v>
      </c>
      <c r="M393" s="7">
        <v>40848</v>
      </c>
      <c r="N393" s="7">
        <v>42644</v>
      </c>
      <c r="O393" s="4">
        <f t="shared" ref="O393:O395" si="28">DATEDIF(M393,N393,"y")</f>
        <v>4</v>
      </c>
      <c r="P393" s="4" t="s">
        <v>709</v>
      </c>
    </row>
    <row r="394" spans="1:16" ht="81" customHeight="1">
      <c r="A394" s="4" t="s">
        <v>34</v>
      </c>
      <c r="B394" s="4" t="s">
        <v>130</v>
      </c>
      <c r="C394" s="4"/>
      <c r="D394" s="4" t="s">
        <v>710</v>
      </c>
      <c r="E394" s="4" t="s">
        <v>711</v>
      </c>
      <c r="F394" s="4"/>
      <c r="G394" s="4" t="s">
        <v>20</v>
      </c>
      <c r="H394" s="4" t="s">
        <v>712</v>
      </c>
      <c r="I394" s="4"/>
      <c r="J394" s="4">
        <v>3</v>
      </c>
      <c r="K394" s="17">
        <v>20000000</v>
      </c>
      <c r="L394" s="6">
        <v>4</v>
      </c>
      <c r="M394" s="7">
        <v>42248</v>
      </c>
      <c r="N394" s="7">
        <v>43891</v>
      </c>
      <c r="O394" s="4">
        <f t="shared" si="28"/>
        <v>4</v>
      </c>
      <c r="P394" s="4" t="s">
        <v>713</v>
      </c>
    </row>
    <row r="395" spans="1:16" ht="40.5" customHeight="1">
      <c r="A395" s="4" t="s">
        <v>568</v>
      </c>
      <c r="B395" s="4" t="s">
        <v>130</v>
      </c>
      <c r="C395" s="4"/>
      <c r="D395" s="4" t="s">
        <v>714</v>
      </c>
      <c r="E395" s="4" t="s">
        <v>715</v>
      </c>
      <c r="F395" s="4"/>
      <c r="G395" s="4" t="s">
        <v>69</v>
      </c>
      <c r="H395" s="4" t="s">
        <v>716</v>
      </c>
      <c r="I395" s="4"/>
      <c r="J395" s="4">
        <v>2</v>
      </c>
      <c r="K395" s="17">
        <v>2500000</v>
      </c>
      <c r="L395" s="6">
        <v>2</v>
      </c>
      <c r="M395" s="7">
        <v>42036</v>
      </c>
      <c r="N395" s="7">
        <v>43862</v>
      </c>
      <c r="O395" s="4">
        <f t="shared" si="28"/>
        <v>5</v>
      </c>
      <c r="P395" s="4" t="s">
        <v>717</v>
      </c>
    </row>
    <row r="396" spans="1:16" ht="30.75" customHeight="1">
      <c r="A396" s="4" t="s">
        <v>34</v>
      </c>
      <c r="B396" s="4" t="s">
        <v>130</v>
      </c>
      <c r="C396" s="4"/>
      <c r="D396" s="4" t="s">
        <v>718</v>
      </c>
      <c r="E396" s="4"/>
      <c r="F396" s="4"/>
      <c r="G396" s="4" t="s">
        <v>20</v>
      </c>
      <c r="H396" s="4" t="s">
        <v>61</v>
      </c>
      <c r="I396" s="4" t="s">
        <v>62</v>
      </c>
      <c r="J396" s="4">
        <v>1</v>
      </c>
      <c r="K396" s="4"/>
      <c r="L396" s="6"/>
      <c r="M396" s="7">
        <v>41275</v>
      </c>
      <c r="N396" s="7"/>
      <c r="O396" s="4"/>
      <c r="P396" s="4"/>
    </row>
    <row r="397" spans="1:16" ht="30.75" customHeight="1">
      <c r="A397" s="4" t="s">
        <v>22</v>
      </c>
      <c r="B397" s="4" t="s">
        <v>130</v>
      </c>
      <c r="C397" s="4"/>
      <c r="D397" s="4" t="s">
        <v>719</v>
      </c>
      <c r="E397" s="4" t="s">
        <v>720</v>
      </c>
      <c r="F397" s="4"/>
      <c r="G397" s="4" t="s">
        <v>20</v>
      </c>
      <c r="H397" s="4" t="s">
        <v>74</v>
      </c>
      <c r="I397" s="4" t="s">
        <v>721</v>
      </c>
      <c r="J397" s="4">
        <v>1</v>
      </c>
      <c r="K397" s="17">
        <v>7600000</v>
      </c>
      <c r="L397" s="6">
        <v>2</v>
      </c>
      <c r="M397" s="7">
        <v>41061</v>
      </c>
      <c r="N397" s="7">
        <v>42522</v>
      </c>
      <c r="O397" s="4">
        <f>DATEDIF(M397,N397,"y")</f>
        <v>4</v>
      </c>
      <c r="P397" s="4"/>
    </row>
    <row r="398" spans="1:16" ht="30.75" customHeight="1">
      <c r="A398" s="4" t="s">
        <v>22</v>
      </c>
      <c r="B398" s="4" t="s">
        <v>130</v>
      </c>
      <c r="C398" s="4"/>
      <c r="D398" s="4" t="s">
        <v>722</v>
      </c>
      <c r="E398" s="4"/>
      <c r="F398" s="4"/>
      <c r="G398" s="4" t="s">
        <v>20</v>
      </c>
      <c r="H398" s="4" t="s">
        <v>74</v>
      </c>
      <c r="I398" s="4" t="s">
        <v>723</v>
      </c>
      <c r="J398" s="4">
        <v>1</v>
      </c>
      <c r="K398" s="4"/>
      <c r="L398" s="6"/>
      <c r="M398" s="7">
        <v>41640</v>
      </c>
      <c r="N398" s="7"/>
      <c r="O398" s="4"/>
      <c r="P398" s="4"/>
    </row>
    <row r="399" spans="1:16" ht="15.75" customHeight="1">
      <c r="A399" s="4" t="s">
        <v>34</v>
      </c>
      <c r="B399" s="4" t="s">
        <v>130</v>
      </c>
      <c r="C399" s="4"/>
      <c r="D399" s="4" t="s">
        <v>724</v>
      </c>
      <c r="E399" s="4"/>
      <c r="F399" s="4"/>
      <c r="G399" s="4" t="s">
        <v>99</v>
      </c>
      <c r="H399" s="4" t="s">
        <v>61</v>
      </c>
      <c r="I399" s="4"/>
      <c r="J399" s="4">
        <v>1</v>
      </c>
      <c r="K399" s="39">
        <v>6000000</v>
      </c>
      <c r="L399" s="6">
        <v>3</v>
      </c>
      <c r="M399" s="7">
        <v>42005</v>
      </c>
      <c r="N399" s="7">
        <v>42339</v>
      </c>
      <c r="O399" s="4">
        <f t="shared" ref="O399:O406" si="29">DATEDIF(M399,N399,"y")</f>
        <v>0</v>
      </c>
      <c r="P399" s="4"/>
    </row>
    <row r="400" spans="1:16" ht="30.75" customHeight="1">
      <c r="A400" s="4" t="s">
        <v>34</v>
      </c>
      <c r="B400" s="4" t="s">
        <v>130</v>
      </c>
      <c r="C400" s="4"/>
      <c r="D400" s="4" t="s">
        <v>725</v>
      </c>
      <c r="E400" s="4"/>
      <c r="F400" s="4"/>
      <c r="G400" s="4" t="s">
        <v>20</v>
      </c>
      <c r="H400" s="4" t="s">
        <v>64</v>
      </c>
      <c r="I400" s="4"/>
      <c r="J400" s="4">
        <v>1</v>
      </c>
      <c r="K400" s="39">
        <v>242000</v>
      </c>
      <c r="L400" s="6">
        <v>1</v>
      </c>
      <c r="M400" s="7">
        <v>42005</v>
      </c>
      <c r="N400" s="7">
        <v>42339</v>
      </c>
      <c r="O400" s="4">
        <f t="shared" si="29"/>
        <v>0</v>
      </c>
      <c r="P400" s="4"/>
    </row>
    <row r="401" spans="1:16" ht="30.75" customHeight="1">
      <c r="A401" s="4" t="s">
        <v>34</v>
      </c>
      <c r="B401" s="4" t="s">
        <v>130</v>
      </c>
      <c r="C401" s="4"/>
      <c r="D401" s="4" t="s">
        <v>725</v>
      </c>
      <c r="E401" s="4"/>
      <c r="F401" s="4"/>
      <c r="G401" s="4" t="s">
        <v>20</v>
      </c>
      <c r="H401" s="4" t="s">
        <v>79</v>
      </c>
      <c r="I401" s="4"/>
      <c r="J401" s="4">
        <v>1</v>
      </c>
      <c r="K401" s="17">
        <v>416000</v>
      </c>
      <c r="L401" s="6">
        <v>1</v>
      </c>
      <c r="M401" s="7">
        <v>42005</v>
      </c>
      <c r="N401" s="7">
        <v>42339</v>
      </c>
      <c r="O401" s="4">
        <f t="shared" si="29"/>
        <v>0</v>
      </c>
      <c r="P401" s="4"/>
    </row>
    <row r="402" spans="1:16" ht="30.75" customHeight="1">
      <c r="A402" s="4" t="s">
        <v>34</v>
      </c>
      <c r="B402" s="4" t="s">
        <v>130</v>
      </c>
      <c r="C402" s="4"/>
      <c r="D402" s="4" t="s">
        <v>725</v>
      </c>
      <c r="E402" s="4"/>
      <c r="F402" s="4"/>
      <c r="G402" s="4" t="s">
        <v>20</v>
      </c>
      <c r="H402" s="4" t="s">
        <v>74</v>
      </c>
      <c r="I402" s="4"/>
      <c r="J402" s="4">
        <v>1</v>
      </c>
      <c r="K402" s="17">
        <v>438000</v>
      </c>
      <c r="L402" s="6">
        <v>1</v>
      </c>
      <c r="M402" s="7">
        <v>42005</v>
      </c>
      <c r="N402" s="7">
        <v>42339</v>
      </c>
      <c r="O402" s="4">
        <f t="shared" si="29"/>
        <v>0</v>
      </c>
      <c r="P402" s="4"/>
    </row>
    <row r="403" spans="1:16" ht="30.75" customHeight="1">
      <c r="A403" s="4" t="s">
        <v>34</v>
      </c>
      <c r="B403" s="4" t="s">
        <v>130</v>
      </c>
      <c r="C403" s="4"/>
      <c r="D403" s="4" t="s">
        <v>725</v>
      </c>
      <c r="E403" s="4"/>
      <c r="F403" s="4"/>
      <c r="G403" s="4" t="s">
        <v>20</v>
      </c>
      <c r="H403" s="4" t="s">
        <v>83</v>
      </c>
      <c r="I403" s="4"/>
      <c r="J403" s="4">
        <v>1</v>
      </c>
      <c r="K403" s="17">
        <v>449000</v>
      </c>
      <c r="L403" s="6">
        <v>1</v>
      </c>
      <c r="M403" s="7">
        <v>42005</v>
      </c>
      <c r="N403" s="7">
        <v>42339</v>
      </c>
      <c r="O403" s="4">
        <f t="shared" si="29"/>
        <v>0</v>
      </c>
      <c r="P403" s="4"/>
    </row>
    <row r="404" spans="1:16" ht="30.75" customHeight="1">
      <c r="A404" s="4" t="s">
        <v>34</v>
      </c>
      <c r="B404" s="4" t="s">
        <v>130</v>
      </c>
      <c r="C404" s="4"/>
      <c r="D404" s="4" t="s">
        <v>725</v>
      </c>
      <c r="E404" s="4"/>
      <c r="F404" s="4"/>
      <c r="G404" s="4" t="s">
        <v>20</v>
      </c>
      <c r="H404" s="4" t="s">
        <v>61</v>
      </c>
      <c r="I404" s="4"/>
      <c r="J404" s="4">
        <v>1</v>
      </c>
      <c r="K404" s="17">
        <v>409000</v>
      </c>
      <c r="L404" s="6">
        <v>1</v>
      </c>
      <c r="M404" s="7">
        <v>42005</v>
      </c>
      <c r="N404" s="7">
        <v>42339</v>
      </c>
      <c r="O404" s="4">
        <f t="shared" si="29"/>
        <v>0</v>
      </c>
      <c r="P404" s="4"/>
    </row>
    <row r="405" spans="1:16" ht="21" customHeight="1">
      <c r="A405" s="4" t="s">
        <v>34</v>
      </c>
      <c r="B405" s="4" t="s">
        <v>130</v>
      </c>
      <c r="C405" s="4"/>
      <c r="D405" s="4" t="s">
        <v>726</v>
      </c>
      <c r="E405" s="4" t="s">
        <v>727</v>
      </c>
      <c r="F405" s="4"/>
      <c r="G405" s="4" t="s">
        <v>31</v>
      </c>
      <c r="H405" s="4" t="s">
        <v>728</v>
      </c>
      <c r="I405" s="4"/>
      <c r="J405" s="4">
        <v>2</v>
      </c>
      <c r="K405" s="17" t="s">
        <v>729</v>
      </c>
      <c r="L405" s="6">
        <v>4</v>
      </c>
      <c r="M405" s="7">
        <v>42309</v>
      </c>
      <c r="N405" s="7">
        <v>42644</v>
      </c>
      <c r="O405" s="4">
        <f t="shared" si="29"/>
        <v>0</v>
      </c>
      <c r="P405" s="4" t="s">
        <v>730</v>
      </c>
    </row>
    <row r="406" spans="1:16" ht="30.75" customHeight="1">
      <c r="A406" s="4" t="s">
        <v>34</v>
      </c>
      <c r="B406" s="4" t="s">
        <v>130</v>
      </c>
      <c r="C406" s="4"/>
      <c r="D406" s="4" t="s">
        <v>731</v>
      </c>
      <c r="E406" s="4" t="s">
        <v>732</v>
      </c>
      <c r="F406" s="4"/>
      <c r="G406" s="4" t="s">
        <v>20</v>
      </c>
      <c r="H406" s="4" t="s">
        <v>74</v>
      </c>
      <c r="I406" s="4"/>
      <c r="J406" s="4">
        <v>1</v>
      </c>
      <c r="K406" s="17">
        <v>7600000</v>
      </c>
      <c r="L406" s="6">
        <v>3</v>
      </c>
      <c r="M406" s="7">
        <v>41061</v>
      </c>
      <c r="N406" s="7">
        <v>42522</v>
      </c>
      <c r="O406" s="4">
        <f t="shared" si="29"/>
        <v>4</v>
      </c>
      <c r="P406" s="4" t="s">
        <v>733</v>
      </c>
    </row>
    <row r="407" spans="1:16" ht="51" customHeight="1">
      <c r="A407" s="4" t="s">
        <v>34</v>
      </c>
      <c r="B407" s="4" t="s">
        <v>692</v>
      </c>
      <c r="C407" s="4" t="s">
        <v>693</v>
      </c>
      <c r="D407" s="4" t="s">
        <v>698</v>
      </c>
      <c r="E407" s="4" t="s">
        <v>734</v>
      </c>
      <c r="F407" s="4"/>
      <c r="G407" s="4" t="s">
        <v>99</v>
      </c>
      <c r="H407" s="4" t="s">
        <v>21</v>
      </c>
      <c r="I407" s="4"/>
      <c r="J407" s="4">
        <v>3</v>
      </c>
      <c r="K407" s="17">
        <v>1500000</v>
      </c>
      <c r="L407" s="6">
        <v>2</v>
      </c>
      <c r="M407" s="7">
        <v>42491</v>
      </c>
      <c r="N407" s="7"/>
      <c r="O407" s="4"/>
      <c r="P407" s="4" t="s">
        <v>735</v>
      </c>
    </row>
    <row r="408" spans="1:16" ht="51" customHeight="1">
      <c r="A408" s="4" t="s">
        <v>34</v>
      </c>
      <c r="B408" s="4" t="s">
        <v>130</v>
      </c>
      <c r="C408" s="4" t="s">
        <v>131</v>
      </c>
      <c r="D408" s="4" t="s">
        <v>736</v>
      </c>
      <c r="E408" s="4" t="s">
        <v>133</v>
      </c>
      <c r="F408" s="4"/>
      <c r="G408" s="4" t="s">
        <v>20</v>
      </c>
      <c r="H408" s="4" t="s">
        <v>79</v>
      </c>
      <c r="I408" s="4"/>
      <c r="J408" s="4">
        <v>1</v>
      </c>
      <c r="K408" s="17">
        <v>1000000</v>
      </c>
      <c r="L408" s="6">
        <v>2</v>
      </c>
      <c r="M408" s="7"/>
      <c r="N408" s="7">
        <v>41974</v>
      </c>
      <c r="O408" s="4"/>
      <c r="P408" s="4" t="s">
        <v>737</v>
      </c>
    </row>
    <row r="409" spans="1:16" ht="51" customHeight="1">
      <c r="A409" s="4" t="s">
        <v>34</v>
      </c>
      <c r="B409" s="4" t="s">
        <v>130</v>
      </c>
      <c r="C409" s="4" t="s">
        <v>131</v>
      </c>
      <c r="D409" s="4" t="s">
        <v>738</v>
      </c>
      <c r="E409" s="4" t="s">
        <v>133</v>
      </c>
      <c r="F409" s="4"/>
      <c r="G409" s="4" t="s">
        <v>20</v>
      </c>
      <c r="H409" s="4" t="s">
        <v>79</v>
      </c>
      <c r="I409" s="4"/>
      <c r="J409" s="4">
        <v>1</v>
      </c>
      <c r="K409" s="17"/>
      <c r="L409" s="6"/>
      <c r="M409" s="7">
        <v>42156</v>
      </c>
      <c r="N409" s="7">
        <v>42167</v>
      </c>
      <c r="O409" s="4">
        <f>DATEDIF(M409,N409,"y")</f>
        <v>0</v>
      </c>
      <c r="P409" s="4" t="s">
        <v>739</v>
      </c>
    </row>
    <row r="410" spans="1:16" ht="30.75" customHeight="1">
      <c r="A410" s="4" t="s">
        <v>34</v>
      </c>
      <c r="B410" s="4" t="s">
        <v>130</v>
      </c>
      <c r="C410" s="4">
        <v>1207</v>
      </c>
      <c r="D410" s="4" t="s">
        <v>740</v>
      </c>
      <c r="E410" s="4" t="s">
        <v>741</v>
      </c>
      <c r="F410" s="4"/>
      <c r="G410" s="4" t="s">
        <v>60</v>
      </c>
      <c r="H410" s="4" t="s">
        <v>79</v>
      </c>
      <c r="I410" s="4"/>
      <c r="J410" s="4">
        <v>1</v>
      </c>
      <c r="K410" s="17">
        <v>2200000</v>
      </c>
      <c r="L410" s="6">
        <v>2</v>
      </c>
      <c r="M410" s="7"/>
      <c r="N410" s="7">
        <v>41974</v>
      </c>
      <c r="O410" s="4"/>
      <c r="P410" s="4" t="s">
        <v>742</v>
      </c>
    </row>
    <row r="411" spans="1:16" ht="30.75" customHeight="1">
      <c r="A411" s="4" t="s">
        <v>34</v>
      </c>
      <c r="B411" s="4" t="s">
        <v>130</v>
      </c>
      <c r="C411" s="4">
        <v>1207</v>
      </c>
      <c r="D411" s="4" t="s">
        <v>740</v>
      </c>
      <c r="E411" s="4" t="s">
        <v>743</v>
      </c>
      <c r="F411" s="4"/>
      <c r="G411" s="4" t="s">
        <v>20</v>
      </c>
      <c r="H411" s="4" t="s">
        <v>79</v>
      </c>
      <c r="I411" s="4"/>
      <c r="J411" s="4">
        <v>1</v>
      </c>
      <c r="K411" s="17"/>
      <c r="L411" s="6"/>
      <c r="M411" s="7"/>
      <c r="N411" s="7">
        <v>41974</v>
      </c>
      <c r="O411" s="4"/>
      <c r="P411" s="9" t="s">
        <v>744</v>
      </c>
    </row>
    <row r="412" spans="1:16" ht="30.75" customHeight="1">
      <c r="A412" s="4" t="s">
        <v>34</v>
      </c>
      <c r="B412" s="4" t="s">
        <v>130</v>
      </c>
      <c r="C412" s="4">
        <v>1207</v>
      </c>
      <c r="D412" s="4" t="s">
        <v>740</v>
      </c>
      <c r="E412" s="4" t="s">
        <v>745</v>
      </c>
      <c r="F412" s="4"/>
      <c r="G412" s="4" t="s">
        <v>20</v>
      </c>
      <c r="H412" s="4" t="s">
        <v>79</v>
      </c>
      <c r="I412" s="4"/>
      <c r="J412" s="4">
        <v>1</v>
      </c>
      <c r="K412" s="17"/>
      <c r="L412" s="6"/>
      <c r="M412" s="7"/>
      <c r="N412" s="7">
        <v>41974</v>
      </c>
      <c r="O412" s="4"/>
      <c r="P412" s="9" t="s">
        <v>746</v>
      </c>
    </row>
    <row r="413" spans="1:16" ht="30.75" customHeight="1">
      <c r="A413" s="4" t="s">
        <v>34</v>
      </c>
      <c r="B413" s="4" t="s">
        <v>130</v>
      </c>
      <c r="C413" s="4">
        <v>1207</v>
      </c>
      <c r="D413" s="4" t="s">
        <v>740</v>
      </c>
      <c r="E413" s="4" t="s">
        <v>745</v>
      </c>
      <c r="F413" s="4"/>
      <c r="G413" s="4" t="s">
        <v>20</v>
      </c>
      <c r="H413" s="4" t="s">
        <v>79</v>
      </c>
      <c r="I413" s="4"/>
      <c r="J413" s="4">
        <v>1</v>
      </c>
      <c r="K413" s="17"/>
      <c r="L413" s="6"/>
      <c r="M413" s="7"/>
      <c r="N413" s="7">
        <v>41974</v>
      </c>
      <c r="O413" s="4"/>
      <c r="P413" s="4" t="s">
        <v>747</v>
      </c>
    </row>
    <row r="414" spans="1:16" ht="30.75" customHeight="1">
      <c r="A414" s="4" t="s">
        <v>34</v>
      </c>
      <c r="B414" s="4" t="s">
        <v>130</v>
      </c>
      <c r="C414" s="4">
        <v>1207</v>
      </c>
      <c r="D414" s="4" t="s">
        <v>740</v>
      </c>
      <c r="E414" s="4" t="s">
        <v>745</v>
      </c>
      <c r="F414" s="4"/>
      <c r="G414" s="4" t="s">
        <v>20</v>
      </c>
      <c r="H414" s="4" t="s">
        <v>79</v>
      </c>
      <c r="I414" s="4"/>
      <c r="J414" s="4">
        <v>1</v>
      </c>
      <c r="K414" s="17"/>
      <c r="L414" s="6"/>
      <c r="M414" s="7"/>
      <c r="N414" s="7">
        <v>41974</v>
      </c>
      <c r="O414" s="4"/>
      <c r="P414" s="9" t="s">
        <v>748</v>
      </c>
    </row>
    <row r="415" spans="1:16" ht="30.75" customHeight="1">
      <c r="A415" s="4" t="s">
        <v>34</v>
      </c>
      <c r="B415" s="4" t="s">
        <v>130</v>
      </c>
      <c r="C415" s="4" t="s">
        <v>749</v>
      </c>
      <c r="D415" s="25" t="s">
        <v>750</v>
      </c>
      <c r="E415" s="4" t="s">
        <v>751</v>
      </c>
      <c r="F415" s="4"/>
      <c r="G415" s="4" t="s">
        <v>20</v>
      </c>
      <c r="H415" s="4" t="s">
        <v>83</v>
      </c>
      <c r="I415" s="4"/>
      <c r="J415" s="4">
        <v>1</v>
      </c>
      <c r="K415" s="17">
        <v>1000000</v>
      </c>
      <c r="L415" s="6">
        <v>2</v>
      </c>
      <c r="M415" s="7"/>
      <c r="N415" s="7">
        <v>41974</v>
      </c>
      <c r="O415" s="4"/>
      <c r="P415" s="4" t="s">
        <v>752</v>
      </c>
    </row>
    <row r="416" spans="1:16" ht="30.75" customHeight="1">
      <c r="A416" s="4" t="s">
        <v>34</v>
      </c>
      <c r="B416" s="4" t="s">
        <v>130</v>
      </c>
      <c r="C416" s="4" t="s">
        <v>749</v>
      </c>
      <c r="D416" s="4" t="s">
        <v>736</v>
      </c>
      <c r="E416" s="4" t="s">
        <v>751</v>
      </c>
      <c r="F416" s="4"/>
      <c r="G416" s="4" t="s">
        <v>20</v>
      </c>
      <c r="H416" s="4" t="s">
        <v>74</v>
      </c>
      <c r="I416" s="4"/>
      <c r="J416" s="4">
        <v>1</v>
      </c>
      <c r="K416" s="17">
        <v>1700000</v>
      </c>
      <c r="L416" s="6">
        <v>2</v>
      </c>
      <c r="M416" s="7"/>
      <c r="N416" s="7">
        <v>41974</v>
      </c>
      <c r="O416" s="4"/>
      <c r="P416" s="4" t="s">
        <v>753</v>
      </c>
    </row>
    <row r="417" spans="1:16" ht="40.5" customHeight="1">
      <c r="A417" s="4" t="s">
        <v>34</v>
      </c>
      <c r="B417" s="4" t="s">
        <v>130</v>
      </c>
      <c r="C417" s="4">
        <v>1207</v>
      </c>
      <c r="D417" s="4" t="s">
        <v>740</v>
      </c>
      <c r="E417" s="4" t="s">
        <v>754</v>
      </c>
      <c r="F417" s="4"/>
      <c r="G417" s="4" t="s">
        <v>60</v>
      </c>
      <c r="H417" s="4" t="s">
        <v>74</v>
      </c>
      <c r="I417" s="4"/>
      <c r="J417" s="4">
        <v>1</v>
      </c>
      <c r="K417" s="17">
        <v>5000000</v>
      </c>
      <c r="L417" s="6">
        <v>2</v>
      </c>
      <c r="M417" s="7"/>
      <c r="N417" s="7">
        <v>41974</v>
      </c>
      <c r="O417" s="4"/>
      <c r="P417" s="4" t="s">
        <v>755</v>
      </c>
    </row>
    <row r="418" spans="1:16" ht="30.75" customHeight="1">
      <c r="A418" s="4" t="s">
        <v>34</v>
      </c>
      <c r="B418" s="4" t="s">
        <v>130</v>
      </c>
      <c r="C418" s="4">
        <v>1207</v>
      </c>
      <c r="D418" s="25" t="s">
        <v>740</v>
      </c>
      <c r="E418" s="4" t="s">
        <v>756</v>
      </c>
      <c r="F418" s="4"/>
      <c r="G418" s="4" t="s">
        <v>20</v>
      </c>
      <c r="H418" s="4" t="s">
        <v>74</v>
      </c>
      <c r="I418" s="4"/>
      <c r="J418" s="4">
        <v>1</v>
      </c>
      <c r="K418" s="17"/>
      <c r="L418" s="6"/>
      <c r="M418" s="7"/>
      <c r="N418" s="7">
        <v>41974</v>
      </c>
      <c r="O418" s="4"/>
      <c r="P418" s="9" t="s">
        <v>744</v>
      </c>
    </row>
    <row r="419" spans="1:16" ht="30.75" customHeight="1">
      <c r="A419" s="4" t="s">
        <v>34</v>
      </c>
      <c r="B419" s="4" t="s">
        <v>130</v>
      </c>
      <c r="C419" s="4">
        <v>1207</v>
      </c>
      <c r="D419" s="25" t="s">
        <v>740</v>
      </c>
      <c r="E419" s="4" t="s">
        <v>745</v>
      </c>
      <c r="F419" s="4"/>
      <c r="G419" s="4" t="s">
        <v>20</v>
      </c>
      <c r="H419" s="4" t="s">
        <v>74</v>
      </c>
      <c r="I419" s="4"/>
      <c r="J419" s="4">
        <v>1</v>
      </c>
      <c r="K419" s="17"/>
      <c r="L419" s="6"/>
      <c r="M419" s="7"/>
      <c r="N419" s="7">
        <v>41974</v>
      </c>
      <c r="O419" s="4"/>
      <c r="P419" s="9" t="s">
        <v>746</v>
      </c>
    </row>
    <row r="420" spans="1:16" ht="30.75" customHeight="1">
      <c r="A420" s="4" t="s">
        <v>34</v>
      </c>
      <c r="B420" s="4" t="s">
        <v>130</v>
      </c>
      <c r="C420" s="4">
        <v>1207</v>
      </c>
      <c r="D420" s="25" t="s">
        <v>740</v>
      </c>
      <c r="E420" s="4" t="s">
        <v>745</v>
      </c>
      <c r="F420" s="4"/>
      <c r="G420" s="4" t="s">
        <v>20</v>
      </c>
      <c r="H420" s="4" t="s">
        <v>757</v>
      </c>
      <c r="I420" s="4"/>
      <c r="J420" s="4">
        <v>1</v>
      </c>
      <c r="K420" s="17"/>
      <c r="L420" s="6"/>
      <c r="M420" s="7"/>
      <c r="N420" s="7">
        <v>41974</v>
      </c>
      <c r="O420" s="4"/>
      <c r="P420" s="9" t="s">
        <v>747</v>
      </c>
    </row>
    <row r="421" spans="1:16" ht="30.75" customHeight="1">
      <c r="A421" s="4" t="s">
        <v>34</v>
      </c>
      <c r="B421" s="4" t="s">
        <v>130</v>
      </c>
      <c r="C421" s="4">
        <v>1207</v>
      </c>
      <c r="D421" s="25" t="s">
        <v>740</v>
      </c>
      <c r="E421" s="4" t="s">
        <v>745</v>
      </c>
      <c r="F421" s="4"/>
      <c r="G421" s="4" t="s">
        <v>20</v>
      </c>
      <c r="H421" s="4" t="s">
        <v>757</v>
      </c>
      <c r="I421" s="4"/>
      <c r="J421" s="4">
        <v>1</v>
      </c>
      <c r="K421" s="17"/>
      <c r="L421" s="6"/>
      <c r="M421" s="7"/>
      <c r="N421" s="7">
        <v>41974</v>
      </c>
      <c r="O421" s="4"/>
      <c r="P421" s="9" t="s">
        <v>748</v>
      </c>
    </row>
    <row r="422" spans="1:16" ht="51" customHeight="1">
      <c r="A422" s="4" t="s">
        <v>34</v>
      </c>
      <c r="B422" s="4" t="s">
        <v>130</v>
      </c>
      <c r="C422" s="4" t="s">
        <v>758</v>
      </c>
      <c r="D422" s="4" t="s">
        <v>759</v>
      </c>
      <c r="E422" s="4" t="s">
        <v>751</v>
      </c>
      <c r="F422" s="4"/>
      <c r="G422" s="4" t="s">
        <v>20</v>
      </c>
      <c r="H422" s="4" t="s">
        <v>760</v>
      </c>
      <c r="I422" s="4"/>
      <c r="J422" s="4">
        <v>3</v>
      </c>
      <c r="K422" s="17">
        <v>1373000</v>
      </c>
      <c r="L422" s="6">
        <v>2</v>
      </c>
      <c r="M422" s="7"/>
      <c r="N422" s="7">
        <v>41974</v>
      </c>
      <c r="O422" s="4"/>
      <c r="P422" s="9" t="s">
        <v>761</v>
      </c>
    </row>
    <row r="423" spans="1:16" ht="21" customHeight="1">
      <c r="A423" s="4" t="s">
        <v>34</v>
      </c>
      <c r="B423" s="4" t="s">
        <v>130</v>
      </c>
      <c r="C423" s="4"/>
      <c r="D423" s="4" t="s">
        <v>762</v>
      </c>
      <c r="E423" s="4" t="s">
        <v>763</v>
      </c>
      <c r="F423" s="4"/>
      <c r="G423" s="4" t="s">
        <v>60</v>
      </c>
      <c r="H423" s="4" t="s">
        <v>83</v>
      </c>
      <c r="I423" s="4"/>
      <c r="J423" s="4">
        <v>1</v>
      </c>
      <c r="K423" s="17"/>
      <c r="L423" s="6"/>
      <c r="M423" s="7"/>
      <c r="N423" s="7"/>
      <c r="O423" s="4"/>
      <c r="P423" s="4" t="s">
        <v>764</v>
      </c>
    </row>
    <row r="424" spans="1:16" ht="30.75" customHeight="1">
      <c r="A424" s="4" t="s">
        <v>34</v>
      </c>
      <c r="B424" s="4" t="s">
        <v>130</v>
      </c>
      <c r="C424" s="4" t="s">
        <v>749</v>
      </c>
      <c r="D424" s="4" t="s">
        <v>765</v>
      </c>
      <c r="E424" s="4" t="s">
        <v>766</v>
      </c>
      <c r="F424" s="4"/>
      <c r="G424" s="4" t="s">
        <v>20</v>
      </c>
      <c r="H424" s="4" t="s">
        <v>83</v>
      </c>
      <c r="I424" s="4" t="s">
        <v>464</v>
      </c>
      <c r="J424" s="4">
        <v>1</v>
      </c>
      <c r="K424" s="17"/>
      <c r="L424" s="6"/>
      <c r="M424" s="7"/>
      <c r="N424" s="7"/>
      <c r="O424" s="4"/>
      <c r="P424" s="4" t="s">
        <v>767</v>
      </c>
    </row>
    <row r="425" spans="1:16" ht="30.75" customHeight="1">
      <c r="A425" s="4" t="s">
        <v>34</v>
      </c>
      <c r="B425" s="4" t="s">
        <v>130</v>
      </c>
      <c r="C425" s="4" t="s">
        <v>749</v>
      </c>
      <c r="D425" s="4" t="s">
        <v>768</v>
      </c>
      <c r="E425" s="4" t="s">
        <v>769</v>
      </c>
      <c r="F425" s="4"/>
      <c r="G425" s="4" t="s">
        <v>20</v>
      </c>
      <c r="H425" s="4" t="s">
        <v>83</v>
      </c>
      <c r="I425" s="4" t="s">
        <v>464</v>
      </c>
      <c r="J425" s="4">
        <v>1</v>
      </c>
      <c r="K425" s="17"/>
      <c r="L425" s="6"/>
      <c r="M425" s="7"/>
      <c r="N425" s="7"/>
      <c r="O425" s="4"/>
      <c r="P425" s="4" t="s">
        <v>770</v>
      </c>
    </row>
    <row r="426" spans="1:16" ht="30.75" customHeight="1">
      <c r="A426" s="4" t="s">
        <v>34</v>
      </c>
      <c r="B426" s="4" t="s">
        <v>130</v>
      </c>
      <c r="C426" s="4" t="s">
        <v>749</v>
      </c>
      <c r="D426" s="4" t="s">
        <v>771</v>
      </c>
      <c r="E426" s="4" t="s">
        <v>766</v>
      </c>
      <c r="F426" s="4"/>
      <c r="G426" s="4" t="s">
        <v>20</v>
      </c>
      <c r="H426" s="4" t="s">
        <v>74</v>
      </c>
      <c r="I426" s="4"/>
      <c r="J426" s="4">
        <v>1</v>
      </c>
      <c r="K426" s="17"/>
      <c r="L426" s="6"/>
      <c r="M426" s="7"/>
      <c r="N426" s="7"/>
      <c r="O426" s="4"/>
      <c r="P426" s="4" t="s">
        <v>772</v>
      </c>
    </row>
    <row r="427" spans="1:16" ht="21" customHeight="1">
      <c r="A427" s="4" t="s">
        <v>34</v>
      </c>
      <c r="B427" s="4" t="s">
        <v>130</v>
      </c>
      <c r="C427" s="4" t="s">
        <v>749</v>
      </c>
      <c r="D427" s="4" t="s">
        <v>773</v>
      </c>
      <c r="E427" s="4" t="s">
        <v>774</v>
      </c>
      <c r="F427" s="4"/>
      <c r="G427" s="4" t="s">
        <v>60</v>
      </c>
      <c r="H427" s="4" t="s">
        <v>74</v>
      </c>
      <c r="I427" s="4"/>
      <c r="J427" s="4">
        <v>1</v>
      </c>
      <c r="K427" s="17"/>
      <c r="L427" s="6"/>
      <c r="M427" s="7"/>
      <c r="N427" s="7"/>
      <c r="O427" s="4"/>
      <c r="P427" s="4" t="s">
        <v>775</v>
      </c>
    </row>
    <row r="428" spans="1:16" ht="21" customHeight="1">
      <c r="A428" s="4" t="s">
        <v>34</v>
      </c>
      <c r="B428" s="4" t="s">
        <v>130</v>
      </c>
      <c r="C428" s="4" t="s">
        <v>749</v>
      </c>
      <c r="D428" s="4" t="s">
        <v>776</v>
      </c>
      <c r="E428" s="4" t="s">
        <v>777</v>
      </c>
      <c r="F428" s="4"/>
      <c r="G428" s="4" t="s">
        <v>60</v>
      </c>
      <c r="H428" s="4" t="s">
        <v>79</v>
      </c>
      <c r="I428" s="4" t="s">
        <v>778</v>
      </c>
      <c r="J428" s="4">
        <v>1</v>
      </c>
      <c r="K428" s="17">
        <v>400000</v>
      </c>
      <c r="L428" s="6">
        <v>1</v>
      </c>
      <c r="M428" s="7"/>
      <c r="N428" s="7"/>
      <c r="O428" s="4"/>
      <c r="P428" s="4" t="s">
        <v>779</v>
      </c>
    </row>
    <row r="429" spans="1:16" ht="21" customHeight="1">
      <c r="A429" s="4" t="s">
        <v>34</v>
      </c>
      <c r="B429" s="4" t="s">
        <v>130</v>
      </c>
      <c r="C429" s="4"/>
      <c r="D429" s="4" t="s">
        <v>780</v>
      </c>
      <c r="E429" s="4" t="s">
        <v>781</v>
      </c>
      <c r="F429" s="4"/>
      <c r="G429" s="4" t="s">
        <v>60</v>
      </c>
      <c r="H429" s="4" t="s">
        <v>79</v>
      </c>
      <c r="I429" s="4"/>
      <c r="J429" s="4">
        <v>1</v>
      </c>
      <c r="K429" s="17">
        <v>154000</v>
      </c>
      <c r="L429" s="6">
        <v>1</v>
      </c>
      <c r="M429" s="7"/>
      <c r="N429" s="7"/>
      <c r="O429" s="4"/>
      <c r="P429" s="9" t="s">
        <v>782</v>
      </c>
    </row>
    <row r="430" spans="1:16" ht="30.75" customHeight="1">
      <c r="A430" s="4" t="s">
        <v>34</v>
      </c>
      <c r="B430" s="4" t="s">
        <v>130</v>
      </c>
      <c r="C430" s="4"/>
      <c r="D430" s="4" t="s">
        <v>783</v>
      </c>
      <c r="E430" s="4"/>
      <c r="F430" s="4"/>
      <c r="G430" s="4" t="s">
        <v>20</v>
      </c>
      <c r="H430" s="4" t="s">
        <v>83</v>
      </c>
      <c r="I430" s="4" t="s">
        <v>778</v>
      </c>
      <c r="J430" s="4">
        <v>1</v>
      </c>
      <c r="K430" s="17"/>
      <c r="L430" s="6"/>
      <c r="M430" s="7"/>
      <c r="N430" s="7">
        <v>41974</v>
      </c>
      <c r="O430" s="4"/>
      <c r="P430" s="9" t="s">
        <v>784</v>
      </c>
    </row>
    <row r="431" spans="1:16" ht="30.75" customHeight="1">
      <c r="A431" s="4" t="s">
        <v>34</v>
      </c>
      <c r="B431" s="4" t="s">
        <v>130</v>
      </c>
      <c r="C431" s="4"/>
      <c r="D431" s="40" t="s">
        <v>785</v>
      </c>
      <c r="E431" s="4"/>
      <c r="F431" s="4"/>
      <c r="G431" s="4" t="s">
        <v>60</v>
      </c>
      <c r="H431" s="4" t="s">
        <v>74</v>
      </c>
      <c r="I431" s="4"/>
      <c r="J431" s="4">
        <v>1</v>
      </c>
      <c r="K431" s="17">
        <v>24800000</v>
      </c>
      <c r="L431" s="6">
        <v>4</v>
      </c>
      <c r="M431" s="7"/>
      <c r="N431" s="7">
        <v>41974</v>
      </c>
      <c r="O431" s="4"/>
      <c r="P431" s="4" t="s">
        <v>786</v>
      </c>
    </row>
    <row r="432" spans="1:16" ht="21" customHeight="1">
      <c r="A432" s="4" t="s">
        <v>34</v>
      </c>
      <c r="B432" s="4" t="s">
        <v>130</v>
      </c>
      <c r="C432" s="4">
        <v>1206</v>
      </c>
      <c r="D432" s="40" t="s">
        <v>787</v>
      </c>
      <c r="E432" s="4"/>
      <c r="F432" s="4"/>
      <c r="G432" s="4" t="s">
        <v>60</v>
      </c>
      <c r="H432" s="4" t="s">
        <v>64</v>
      </c>
      <c r="I432" s="4"/>
      <c r="J432" s="4">
        <v>1</v>
      </c>
      <c r="K432" s="17">
        <v>9640000</v>
      </c>
      <c r="L432" s="6">
        <v>3</v>
      </c>
      <c r="M432" s="7"/>
      <c r="N432" s="7">
        <v>41974</v>
      </c>
      <c r="O432" s="4"/>
      <c r="P432" s="4" t="s">
        <v>788</v>
      </c>
    </row>
    <row r="433" spans="1:16" ht="21" customHeight="1">
      <c r="A433" s="4" t="s">
        <v>34</v>
      </c>
      <c r="B433" s="4" t="s">
        <v>130</v>
      </c>
      <c r="C433" s="4">
        <v>1206</v>
      </c>
      <c r="D433" s="4" t="s">
        <v>789</v>
      </c>
      <c r="E433" s="4"/>
      <c r="F433" s="4"/>
      <c r="G433" s="4" t="s">
        <v>60</v>
      </c>
      <c r="H433" s="4" t="s">
        <v>74</v>
      </c>
      <c r="I433" s="4"/>
      <c r="J433" s="4">
        <v>1</v>
      </c>
      <c r="K433" s="17">
        <v>14650000</v>
      </c>
      <c r="L433" s="6">
        <v>3</v>
      </c>
      <c r="M433" s="7"/>
      <c r="N433" s="7">
        <v>41974</v>
      </c>
      <c r="O433" s="4"/>
      <c r="P433" s="4" t="s">
        <v>790</v>
      </c>
    </row>
    <row r="434" spans="1:16" ht="30.75" customHeight="1">
      <c r="A434" s="4" t="s">
        <v>34</v>
      </c>
      <c r="B434" s="4" t="s">
        <v>130</v>
      </c>
      <c r="C434" s="4" t="s">
        <v>791</v>
      </c>
      <c r="D434" s="40" t="s">
        <v>792</v>
      </c>
      <c r="E434" s="4"/>
      <c r="F434" s="4"/>
      <c r="G434" s="4" t="s">
        <v>20</v>
      </c>
      <c r="H434" s="4" t="s">
        <v>79</v>
      </c>
      <c r="I434" s="4"/>
      <c r="J434" s="4">
        <v>1</v>
      </c>
      <c r="K434" s="17">
        <v>1802000</v>
      </c>
      <c r="L434" s="6">
        <v>2</v>
      </c>
      <c r="M434" s="7"/>
      <c r="N434" s="7"/>
      <c r="O434" s="4"/>
      <c r="P434" s="41" t="s">
        <v>793</v>
      </c>
    </row>
    <row r="435" spans="1:16" ht="15.75" customHeight="1">
      <c r="A435" s="4" t="s">
        <v>34</v>
      </c>
      <c r="B435" s="4" t="s">
        <v>130</v>
      </c>
      <c r="C435" s="4" t="s">
        <v>791</v>
      </c>
      <c r="D435" s="40" t="s">
        <v>792</v>
      </c>
      <c r="E435" s="4"/>
      <c r="F435" s="4"/>
      <c r="G435" s="4"/>
      <c r="H435" s="4" t="s">
        <v>61</v>
      </c>
      <c r="I435" s="4"/>
      <c r="J435" s="4">
        <v>1</v>
      </c>
      <c r="K435" s="17"/>
      <c r="L435" s="6"/>
      <c r="M435" s="7"/>
      <c r="N435" s="7"/>
      <c r="O435" s="4"/>
      <c r="P435" s="9" t="s">
        <v>794</v>
      </c>
    </row>
    <row r="436" spans="1:16" ht="21" customHeight="1">
      <c r="A436" s="4" t="s">
        <v>34</v>
      </c>
      <c r="B436" s="4" t="s">
        <v>130</v>
      </c>
      <c r="C436" s="4" t="s">
        <v>795</v>
      </c>
      <c r="D436" s="4" t="s">
        <v>796</v>
      </c>
      <c r="E436" s="4"/>
      <c r="F436" s="4"/>
      <c r="G436" s="4" t="s">
        <v>60</v>
      </c>
      <c r="H436" s="4" t="s">
        <v>74</v>
      </c>
      <c r="I436" s="4"/>
      <c r="J436" s="4">
        <v>1</v>
      </c>
      <c r="K436" s="17">
        <v>2000000</v>
      </c>
      <c r="L436" s="6">
        <v>2</v>
      </c>
      <c r="M436" s="7"/>
      <c r="N436" s="7">
        <v>41974</v>
      </c>
      <c r="O436" s="4"/>
      <c r="P436" s="9" t="s">
        <v>797</v>
      </c>
    </row>
    <row r="437" spans="1:16" ht="15.75" customHeight="1">
      <c r="A437" s="4" t="s">
        <v>34</v>
      </c>
      <c r="B437" s="4" t="s">
        <v>130</v>
      </c>
      <c r="C437" s="4" t="s">
        <v>798</v>
      </c>
      <c r="D437" s="40" t="s">
        <v>792</v>
      </c>
      <c r="E437" s="4"/>
      <c r="F437" s="4"/>
      <c r="G437" s="4"/>
      <c r="H437" s="4" t="s">
        <v>74</v>
      </c>
      <c r="I437" s="4"/>
      <c r="J437" s="4">
        <v>1</v>
      </c>
      <c r="K437" s="17">
        <v>2052000</v>
      </c>
      <c r="L437" s="6">
        <v>2</v>
      </c>
      <c r="M437" s="7"/>
      <c r="N437" s="7">
        <v>41974</v>
      </c>
      <c r="O437" s="4"/>
      <c r="P437" s="9" t="s">
        <v>799</v>
      </c>
    </row>
    <row r="438" spans="1:16" ht="60.75" customHeight="1">
      <c r="A438" s="4" t="s">
        <v>34</v>
      </c>
      <c r="B438" s="4" t="s">
        <v>130</v>
      </c>
      <c r="C438" s="4" t="s">
        <v>800</v>
      </c>
      <c r="D438" s="4" t="s">
        <v>801</v>
      </c>
      <c r="E438" s="4" t="s">
        <v>802</v>
      </c>
      <c r="F438" s="4"/>
      <c r="G438" s="4"/>
      <c r="H438" s="4" t="s">
        <v>728</v>
      </c>
      <c r="I438" s="4"/>
      <c r="J438" s="4">
        <v>2</v>
      </c>
      <c r="K438" s="17">
        <v>61000000</v>
      </c>
      <c r="L438" s="6">
        <v>4</v>
      </c>
      <c r="M438" s="7">
        <v>40817</v>
      </c>
      <c r="N438" s="7">
        <v>42644</v>
      </c>
      <c r="O438" s="4">
        <f t="shared" ref="O438:O439" si="30">DATEDIF(M438,N438,"y")</f>
        <v>5</v>
      </c>
      <c r="P438" s="4" t="s">
        <v>803</v>
      </c>
    </row>
    <row r="439" spans="1:16" ht="60.75" customHeight="1">
      <c r="A439" s="4" t="s">
        <v>34</v>
      </c>
      <c r="B439" s="4" t="s">
        <v>130</v>
      </c>
      <c r="C439" s="4"/>
      <c r="D439" s="4" t="s">
        <v>804</v>
      </c>
      <c r="E439" s="4" t="s">
        <v>805</v>
      </c>
      <c r="F439" s="4"/>
      <c r="G439" s="4" t="s">
        <v>20</v>
      </c>
      <c r="H439" s="4" t="s">
        <v>806</v>
      </c>
      <c r="I439" s="4"/>
      <c r="J439" s="4">
        <v>3</v>
      </c>
      <c r="K439" s="17"/>
      <c r="L439" s="6"/>
      <c r="M439" s="7">
        <v>42143</v>
      </c>
      <c r="N439" s="7">
        <v>42146</v>
      </c>
      <c r="O439" s="4">
        <f t="shared" si="30"/>
        <v>0</v>
      </c>
      <c r="P439" s="4" t="s">
        <v>807</v>
      </c>
    </row>
    <row r="440" spans="1:16" ht="40.5" customHeight="1">
      <c r="A440" s="4" t="s">
        <v>34</v>
      </c>
      <c r="B440" s="4" t="s">
        <v>130</v>
      </c>
      <c r="C440" s="4"/>
      <c r="D440" s="9" t="s">
        <v>808</v>
      </c>
      <c r="E440" s="9" t="s">
        <v>809</v>
      </c>
      <c r="F440" s="4"/>
      <c r="G440" s="4" t="s">
        <v>31</v>
      </c>
      <c r="H440" s="4" t="s">
        <v>83</v>
      </c>
      <c r="I440" s="4"/>
      <c r="J440" s="4">
        <v>1</v>
      </c>
      <c r="K440" s="17"/>
      <c r="L440" s="6"/>
      <c r="M440" s="7"/>
      <c r="N440" s="7"/>
      <c r="O440" s="4"/>
      <c r="P440" s="4" t="s">
        <v>810</v>
      </c>
    </row>
    <row r="441" spans="1:16" ht="30.75" customHeight="1">
      <c r="A441" s="4" t="s">
        <v>34</v>
      </c>
      <c r="B441" s="4" t="s">
        <v>130</v>
      </c>
      <c r="C441" s="4"/>
      <c r="D441" s="9" t="s">
        <v>811</v>
      </c>
      <c r="E441" s="9" t="s">
        <v>812</v>
      </c>
      <c r="F441" s="4"/>
      <c r="G441" s="4" t="s">
        <v>60</v>
      </c>
      <c r="H441" s="4" t="s">
        <v>83</v>
      </c>
      <c r="I441" s="4"/>
      <c r="J441" s="4">
        <v>1</v>
      </c>
      <c r="K441" s="17"/>
      <c r="L441" s="6"/>
      <c r="M441" s="7"/>
      <c r="N441" s="7"/>
      <c r="O441" s="4"/>
      <c r="P441" s="4" t="s">
        <v>813</v>
      </c>
    </row>
    <row r="442" spans="1:16" ht="40.5" customHeight="1">
      <c r="A442" s="4" t="s">
        <v>34</v>
      </c>
      <c r="B442" s="4" t="s">
        <v>130</v>
      </c>
      <c r="C442" s="4"/>
      <c r="D442" s="4" t="s">
        <v>814</v>
      </c>
      <c r="E442" s="9"/>
      <c r="F442" s="4"/>
      <c r="G442" s="4" t="s">
        <v>20</v>
      </c>
      <c r="H442" s="4" t="s">
        <v>815</v>
      </c>
      <c r="I442" s="4" t="s">
        <v>816</v>
      </c>
      <c r="J442" s="4">
        <v>3</v>
      </c>
      <c r="K442" s="17"/>
      <c r="L442" s="6"/>
      <c r="M442" s="7"/>
      <c r="N442" s="7"/>
      <c r="O442" s="4"/>
      <c r="P442" s="4" t="s">
        <v>817</v>
      </c>
    </row>
    <row r="443" spans="1:16" ht="51" customHeight="1">
      <c r="A443" s="4" t="s">
        <v>34</v>
      </c>
      <c r="B443" s="4" t="s">
        <v>130</v>
      </c>
      <c r="C443" s="4"/>
      <c r="D443" s="9" t="s">
        <v>818</v>
      </c>
      <c r="E443" s="9" t="s">
        <v>819</v>
      </c>
      <c r="F443" s="4"/>
      <c r="G443" s="4" t="s">
        <v>20</v>
      </c>
      <c r="H443" s="4" t="s">
        <v>83</v>
      </c>
      <c r="I443" s="4"/>
      <c r="J443" s="4">
        <v>1</v>
      </c>
      <c r="K443" s="17"/>
      <c r="L443" s="6"/>
      <c r="M443" s="7">
        <v>42156</v>
      </c>
      <c r="N443" s="7">
        <v>42191</v>
      </c>
      <c r="O443" s="4">
        <f>DATEDIF(M443,N443,"y")</f>
        <v>0</v>
      </c>
      <c r="P443" s="4" t="s">
        <v>820</v>
      </c>
    </row>
    <row r="444" spans="1:16" ht="21" customHeight="1">
      <c r="A444" s="4" t="s">
        <v>34</v>
      </c>
      <c r="B444" s="4" t="s">
        <v>130</v>
      </c>
      <c r="C444" s="4" t="s">
        <v>821</v>
      </c>
      <c r="D444" s="9" t="s">
        <v>776</v>
      </c>
      <c r="E444" s="9" t="s">
        <v>819</v>
      </c>
      <c r="F444" s="4"/>
      <c r="G444" s="4" t="s">
        <v>60</v>
      </c>
      <c r="H444" s="4" t="s">
        <v>74</v>
      </c>
      <c r="I444" s="4" t="s">
        <v>778</v>
      </c>
      <c r="J444" s="4">
        <v>1</v>
      </c>
      <c r="K444" s="17"/>
      <c r="L444" s="6"/>
      <c r="M444" s="7"/>
      <c r="N444" s="7"/>
      <c r="O444" s="4"/>
      <c r="P444" s="4" t="s">
        <v>822</v>
      </c>
    </row>
    <row r="445" spans="1:16" ht="120.75" customHeight="1">
      <c r="A445" s="4" t="s">
        <v>34</v>
      </c>
      <c r="B445" s="4" t="s">
        <v>130</v>
      </c>
      <c r="C445" s="4" t="s">
        <v>802</v>
      </c>
      <c r="D445" s="9" t="s">
        <v>823</v>
      </c>
      <c r="E445" s="4" t="s">
        <v>824</v>
      </c>
      <c r="F445" s="4"/>
      <c r="G445" s="4" t="s">
        <v>20</v>
      </c>
      <c r="H445" s="4" t="s">
        <v>74</v>
      </c>
      <c r="I445" s="4"/>
      <c r="J445" s="4">
        <v>1</v>
      </c>
      <c r="K445" s="17"/>
      <c r="L445" s="6"/>
      <c r="M445" s="7"/>
      <c r="N445" s="7"/>
      <c r="O445" s="4"/>
      <c r="P445" s="4" t="s">
        <v>825</v>
      </c>
    </row>
    <row r="446" spans="1:16" ht="30.75" customHeight="1">
      <c r="A446" s="4" t="s">
        <v>22</v>
      </c>
      <c r="B446" s="4" t="s">
        <v>112</v>
      </c>
      <c r="C446" s="4" t="s">
        <v>826</v>
      </c>
      <c r="D446" s="4" t="s">
        <v>827</v>
      </c>
      <c r="E446" s="4" t="s">
        <v>828</v>
      </c>
      <c r="F446" s="4"/>
      <c r="G446" s="4" t="s">
        <v>20</v>
      </c>
      <c r="H446" s="4" t="s">
        <v>829</v>
      </c>
      <c r="I446" s="4"/>
      <c r="J446" s="4">
        <v>2</v>
      </c>
      <c r="K446" s="17">
        <v>172000000</v>
      </c>
      <c r="L446" s="6">
        <v>4</v>
      </c>
      <c r="M446" s="7">
        <v>41991</v>
      </c>
      <c r="N446" s="7">
        <v>43830</v>
      </c>
      <c r="O446" s="4">
        <f t="shared" ref="O446:O447" si="31">DATEDIF(M446,N446,"y")</f>
        <v>5</v>
      </c>
      <c r="P446" s="4"/>
    </row>
    <row r="447" spans="1:16" ht="30.75" customHeight="1">
      <c r="A447" s="4" t="s">
        <v>22</v>
      </c>
      <c r="B447" s="4" t="s">
        <v>112</v>
      </c>
      <c r="C447" s="4" t="s">
        <v>113</v>
      </c>
      <c r="D447" s="25" t="s">
        <v>827</v>
      </c>
      <c r="E447" s="4" t="s">
        <v>830</v>
      </c>
      <c r="F447" s="4"/>
      <c r="G447" s="4" t="s">
        <v>20</v>
      </c>
      <c r="H447" s="4" t="s">
        <v>64</v>
      </c>
      <c r="I447" s="4"/>
      <c r="J447" s="4">
        <v>1</v>
      </c>
      <c r="K447" s="17">
        <v>34000000</v>
      </c>
      <c r="L447" s="6">
        <v>4</v>
      </c>
      <c r="M447" s="7">
        <v>42117</v>
      </c>
      <c r="N447" s="7">
        <v>44166</v>
      </c>
      <c r="O447" s="4">
        <f t="shared" si="31"/>
        <v>5</v>
      </c>
      <c r="P447" s="4"/>
    </row>
    <row r="448" spans="1:16" ht="30.75" customHeight="1">
      <c r="A448" s="4" t="s">
        <v>34</v>
      </c>
      <c r="B448" s="4" t="s">
        <v>692</v>
      </c>
      <c r="C448" s="4" t="s">
        <v>693</v>
      </c>
      <c r="D448" s="4" t="s">
        <v>831</v>
      </c>
      <c r="E448" s="4" t="s">
        <v>832</v>
      </c>
      <c r="F448" s="4"/>
      <c r="G448" s="4" t="s">
        <v>20</v>
      </c>
      <c r="H448" s="4" t="s">
        <v>21</v>
      </c>
      <c r="I448" s="4"/>
      <c r="J448" s="4">
        <v>3</v>
      </c>
      <c r="K448" s="17">
        <v>10000</v>
      </c>
      <c r="L448" s="6">
        <v>1</v>
      </c>
      <c r="M448" s="7">
        <v>42401</v>
      </c>
      <c r="N448" s="7"/>
      <c r="O448" s="4"/>
      <c r="P448" s="4" t="s">
        <v>833</v>
      </c>
    </row>
    <row r="449" spans="1:16" ht="30.75" customHeight="1">
      <c r="A449" s="4" t="s">
        <v>22</v>
      </c>
      <c r="B449" s="4" t="s">
        <v>112</v>
      </c>
      <c r="C449" s="4" t="s">
        <v>113</v>
      </c>
      <c r="D449" s="4" t="s">
        <v>834</v>
      </c>
      <c r="E449" s="4" t="s">
        <v>835</v>
      </c>
      <c r="F449" s="4"/>
      <c r="G449" s="4" t="s">
        <v>20</v>
      </c>
      <c r="H449" s="4" t="s">
        <v>64</v>
      </c>
      <c r="I449" s="4"/>
      <c r="J449" s="4">
        <v>1</v>
      </c>
      <c r="K449" s="17">
        <v>40000000</v>
      </c>
      <c r="L449" s="6">
        <v>4</v>
      </c>
      <c r="M449" s="7">
        <v>42194</v>
      </c>
      <c r="N449" s="7">
        <v>43830</v>
      </c>
      <c r="O449" s="4">
        <f t="shared" ref="O449:O451" si="32">DATEDIF(M449,N449,"y")</f>
        <v>4</v>
      </c>
      <c r="P449" s="4"/>
    </row>
    <row r="450" spans="1:16" ht="30.75" customHeight="1">
      <c r="A450" s="4" t="s">
        <v>22</v>
      </c>
      <c r="B450" s="4" t="s">
        <v>112</v>
      </c>
      <c r="C450" s="4" t="s">
        <v>836</v>
      </c>
      <c r="D450" s="4" t="s">
        <v>837</v>
      </c>
      <c r="E450" s="4" t="s">
        <v>838</v>
      </c>
      <c r="F450" s="4"/>
      <c r="G450" s="4" t="s">
        <v>20</v>
      </c>
      <c r="H450" s="4" t="s">
        <v>61</v>
      </c>
      <c r="I450" s="4"/>
      <c r="J450" s="4">
        <v>1</v>
      </c>
      <c r="K450" s="17">
        <v>50000000</v>
      </c>
      <c r="L450" s="6">
        <v>4</v>
      </c>
      <c r="M450" s="7">
        <v>42348</v>
      </c>
      <c r="N450" s="7">
        <v>42735</v>
      </c>
      <c r="O450" s="4">
        <f t="shared" si="32"/>
        <v>1</v>
      </c>
      <c r="P450" s="4"/>
    </row>
    <row r="451" spans="1:16" ht="30.75" customHeight="1">
      <c r="A451" s="4" t="s">
        <v>22</v>
      </c>
      <c r="B451" s="4" t="s">
        <v>112</v>
      </c>
      <c r="C451" s="4" t="s">
        <v>839</v>
      </c>
      <c r="D451" s="4" t="s">
        <v>840</v>
      </c>
      <c r="E451" s="4"/>
      <c r="F451" s="4"/>
      <c r="G451" s="4" t="s">
        <v>20</v>
      </c>
      <c r="H451" s="4" t="s">
        <v>61</v>
      </c>
      <c r="I451" s="4"/>
      <c r="J451" s="4">
        <v>1</v>
      </c>
      <c r="K451" s="17">
        <v>100000000</v>
      </c>
      <c r="L451" s="6">
        <v>4</v>
      </c>
      <c r="M451" s="7">
        <v>41614</v>
      </c>
      <c r="N451" s="7">
        <v>43435</v>
      </c>
      <c r="O451" s="4">
        <f t="shared" si="32"/>
        <v>4</v>
      </c>
      <c r="P451" s="4"/>
    </row>
    <row r="452" spans="1:16" ht="30.75" customHeight="1">
      <c r="A452" s="4" t="s">
        <v>34</v>
      </c>
      <c r="B452" s="4" t="s">
        <v>692</v>
      </c>
      <c r="C452" s="4" t="s">
        <v>693</v>
      </c>
      <c r="D452" s="4" t="s">
        <v>831</v>
      </c>
      <c r="E452" s="4" t="s">
        <v>841</v>
      </c>
      <c r="F452" s="4"/>
      <c r="G452" s="4" t="s">
        <v>20</v>
      </c>
      <c r="H452" s="4" t="s">
        <v>21</v>
      </c>
      <c r="I452" s="4"/>
      <c r="J452" s="4">
        <v>3</v>
      </c>
      <c r="K452" s="17">
        <v>1000000</v>
      </c>
      <c r="L452" s="6">
        <v>2</v>
      </c>
      <c r="M452" s="7">
        <v>42491</v>
      </c>
      <c r="N452" s="7"/>
      <c r="O452" s="4"/>
      <c r="P452" s="4" t="s">
        <v>842</v>
      </c>
    </row>
    <row r="453" spans="1:16" ht="30.75" customHeight="1">
      <c r="A453" s="4" t="s">
        <v>22</v>
      </c>
      <c r="B453" s="4" t="s">
        <v>843</v>
      </c>
      <c r="C453" s="4" t="s">
        <v>113</v>
      </c>
      <c r="D453" s="4" t="s">
        <v>844</v>
      </c>
      <c r="E453" s="4" t="s">
        <v>845</v>
      </c>
      <c r="F453" s="4"/>
      <c r="G453" s="4" t="s">
        <v>20</v>
      </c>
      <c r="H453" s="4" t="s">
        <v>83</v>
      </c>
      <c r="I453" s="4"/>
      <c r="J453" s="4">
        <v>1</v>
      </c>
      <c r="K453" s="17">
        <v>102000000</v>
      </c>
      <c r="L453" s="6">
        <v>4</v>
      </c>
      <c r="M453" s="7">
        <v>41443</v>
      </c>
      <c r="N453" s="7">
        <v>43646</v>
      </c>
      <c r="O453" s="4">
        <f t="shared" ref="O453:O455" si="33">DATEDIF(M453,N453,"y")</f>
        <v>6</v>
      </c>
      <c r="P453" s="4"/>
    </row>
    <row r="454" spans="1:16" ht="30.75" customHeight="1">
      <c r="A454" s="4" t="s">
        <v>22</v>
      </c>
      <c r="B454" s="4" t="s">
        <v>112</v>
      </c>
      <c r="C454" s="4" t="s">
        <v>826</v>
      </c>
      <c r="D454" s="4" t="s">
        <v>846</v>
      </c>
      <c r="E454" s="4"/>
      <c r="F454" s="4"/>
      <c r="G454" s="4" t="s">
        <v>20</v>
      </c>
      <c r="H454" s="4" t="s">
        <v>74</v>
      </c>
      <c r="I454" s="4"/>
      <c r="J454" s="4">
        <v>1</v>
      </c>
      <c r="K454" s="17">
        <v>40000000</v>
      </c>
      <c r="L454" s="6">
        <v>4</v>
      </c>
      <c r="M454" s="7">
        <v>41729</v>
      </c>
      <c r="N454" s="7">
        <v>43465</v>
      </c>
      <c r="O454" s="4">
        <f t="shared" si="33"/>
        <v>4</v>
      </c>
      <c r="P454" s="4"/>
    </row>
    <row r="455" spans="1:16" ht="30.75" customHeight="1">
      <c r="A455" s="4" t="s">
        <v>22</v>
      </c>
      <c r="B455" s="4" t="s">
        <v>112</v>
      </c>
      <c r="C455" s="4" t="s">
        <v>836</v>
      </c>
      <c r="D455" s="4" t="s">
        <v>847</v>
      </c>
      <c r="E455" s="4" t="s">
        <v>848</v>
      </c>
      <c r="F455" s="4"/>
      <c r="G455" s="4" t="s">
        <v>20</v>
      </c>
      <c r="H455" s="4" t="s">
        <v>74</v>
      </c>
      <c r="I455" s="4"/>
      <c r="J455" s="4">
        <v>1</v>
      </c>
      <c r="K455" s="17">
        <v>80000000</v>
      </c>
      <c r="L455" s="6">
        <v>4</v>
      </c>
      <c r="M455" s="7">
        <v>42341</v>
      </c>
      <c r="N455" s="7">
        <v>42704</v>
      </c>
      <c r="O455" s="4">
        <f t="shared" si="33"/>
        <v>0</v>
      </c>
      <c r="P455" s="4"/>
    </row>
    <row r="456" spans="1:16" ht="15.75" customHeight="1">
      <c r="A456" s="4"/>
      <c r="B456" s="4"/>
      <c r="C456" s="4"/>
      <c r="D456" s="4"/>
      <c r="E456" s="4"/>
      <c r="F456" s="4"/>
      <c r="G456" s="4"/>
      <c r="H456" s="4"/>
      <c r="I456" s="4"/>
      <c r="J456" s="4"/>
      <c r="K456" s="4"/>
      <c r="L456" s="6"/>
      <c r="M456" s="4"/>
      <c r="N456" s="4"/>
      <c r="O456" s="4"/>
      <c r="P456" s="4"/>
    </row>
    <row r="457" spans="1:16" ht="15.75" customHeight="1">
      <c r="A457" s="4"/>
      <c r="B457" s="4"/>
      <c r="C457" s="4"/>
      <c r="D457" s="4"/>
      <c r="E457" s="4"/>
      <c r="F457" s="4"/>
      <c r="G457" s="4"/>
      <c r="H457" s="4"/>
      <c r="I457" s="4"/>
      <c r="J457" s="4"/>
      <c r="K457" s="4"/>
      <c r="L457" s="6"/>
      <c r="M457" s="4"/>
      <c r="N457" s="4"/>
      <c r="O457" s="4"/>
      <c r="P457" s="4"/>
    </row>
    <row r="458" spans="1:16" ht="15.75" customHeight="1">
      <c r="A458" s="4"/>
      <c r="B458" s="4"/>
      <c r="C458" s="4"/>
      <c r="D458" s="4"/>
      <c r="E458" s="4"/>
      <c r="F458" s="4"/>
      <c r="G458" s="4"/>
      <c r="H458" s="4"/>
      <c r="I458" s="4"/>
      <c r="J458" s="4" t="s">
        <v>849</v>
      </c>
      <c r="K458" s="5">
        <f>AVERAGE(K2:K455)</f>
        <v>17353210.854195584</v>
      </c>
      <c r="L458" s="6"/>
      <c r="M458" s="4"/>
      <c r="N458" s="4"/>
      <c r="O458" s="4"/>
      <c r="P458" s="4"/>
    </row>
    <row r="459" spans="1:16" ht="15.75" customHeight="1">
      <c r="A459" s="4"/>
      <c r="B459" s="4"/>
      <c r="C459" s="4"/>
      <c r="D459" s="4"/>
      <c r="E459" s="4"/>
      <c r="F459" s="4"/>
      <c r="G459" s="4"/>
      <c r="H459" s="4"/>
      <c r="I459" s="4"/>
      <c r="J459" s="4" t="s">
        <v>850</v>
      </c>
      <c r="K459" s="5">
        <f>MEDIAN(K2:K455)</f>
        <v>2200000</v>
      </c>
      <c r="L459" s="6"/>
      <c r="M459" s="4"/>
      <c r="N459" s="4"/>
      <c r="O459" s="4"/>
      <c r="P459" s="4"/>
    </row>
    <row r="460" spans="1:16" ht="15.75" customHeight="1">
      <c r="A460" s="4"/>
      <c r="B460" s="4"/>
      <c r="C460" s="4"/>
      <c r="D460" s="4"/>
      <c r="E460" s="4"/>
      <c r="F460" s="4"/>
      <c r="G460" s="4"/>
      <c r="H460" s="4"/>
      <c r="I460" s="4"/>
      <c r="J460" s="4"/>
      <c r="K460" s="4"/>
      <c r="L460" s="6"/>
      <c r="M460" s="4"/>
      <c r="N460" s="4"/>
      <c r="O460" s="4"/>
      <c r="P460" s="4"/>
    </row>
    <row r="461" spans="1:16" ht="15.75" customHeight="1">
      <c r="A461" s="4"/>
      <c r="B461" s="4"/>
      <c r="C461" s="4"/>
      <c r="D461" s="4"/>
      <c r="E461" s="4"/>
      <c r="F461" s="4"/>
      <c r="G461" s="4"/>
      <c r="H461" s="4"/>
      <c r="I461" s="4"/>
      <c r="J461" s="4"/>
      <c r="K461" s="4"/>
      <c r="L461" s="6"/>
      <c r="M461" s="4"/>
      <c r="N461" s="4"/>
      <c r="O461" s="4"/>
      <c r="P461" s="4"/>
    </row>
    <row r="462" spans="1:16" ht="15.75" customHeight="1">
      <c r="A462" s="4"/>
      <c r="B462" s="4"/>
      <c r="C462" s="4"/>
      <c r="D462" s="4"/>
      <c r="E462" s="4"/>
      <c r="F462" s="4"/>
      <c r="G462" s="4"/>
      <c r="H462" s="4"/>
      <c r="I462" s="4"/>
      <c r="J462" s="4"/>
      <c r="K462" s="4"/>
      <c r="L462" s="6"/>
      <c r="M462" s="4"/>
      <c r="N462" s="4"/>
      <c r="O462" s="4"/>
      <c r="P462" s="4"/>
    </row>
    <row r="463" spans="1:16" ht="15.75" customHeight="1">
      <c r="A463" s="4"/>
      <c r="B463" s="4"/>
      <c r="C463" s="4"/>
      <c r="D463" s="4"/>
      <c r="E463" s="4"/>
      <c r="F463" s="4"/>
      <c r="G463" s="4"/>
      <c r="H463" s="4"/>
      <c r="I463" s="4"/>
      <c r="J463" s="4" t="s">
        <v>851</v>
      </c>
      <c r="K463" s="42">
        <f>AVERAGEIF(H2:H455, "Burkina Faso", K2:K455)</f>
        <v>26281916.761111107</v>
      </c>
      <c r="L463" s="6"/>
      <c r="M463" s="4"/>
      <c r="N463" s="4"/>
      <c r="O463" s="4"/>
      <c r="P463" s="4"/>
    </row>
    <row r="464" spans="1:16" ht="15.75" customHeight="1">
      <c r="A464" s="4"/>
      <c r="B464" s="4"/>
      <c r="C464" s="4"/>
      <c r="D464" s="4"/>
      <c r="E464" s="4"/>
      <c r="F464" s="4"/>
      <c r="G464" s="4"/>
      <c r="H464" s="4"/>
      <c r="I464" s="4"/>
      <c r="J464" s="4" t="s">
        <v>852</v>
      </c>
      <c r="K464" s="42">
        <f>AVERAGEIF(H2:H455, "Mali", K2:K455)</f>
        <v>10352540.658655569</v>
      </c>
      <c r="L464" s="6"/>
      <c r="M464" s="4"/>
      <c r="N464" s="4"/>
      <c r="O464" s="4"/>
      <c r="P464" s="4"/>
    </row>
    <row r="465" spans="1:16" ht="15.75" customHeight="1">
      <c r="A465" s="4"/>
      <c r="B465" s="4"/>
      <c r="C465" s="4"/>
      <c r="D465" s="4"/>
      <c r="E465" s="4"/>
      <c r="F465" s="4"/>
      <c r="G465" s="4"/>
      <c r="H465" s="4"/>
      <c r="I465" s="4"/>
      <c r="J465" s="4" t="s">
        <v>853</v>
      </c>
      <c r="K465" s="42">
        <f>AVERAGEIF(H2:H455, "Niger", K2:K455)</f>
        <v>23753000.802553192</v>
      </c>
      <c r="L465" s="6"/>
      <c r="M465" s="4"/>
      <c r="N465" s="4"/>
      <c r="O465" s="4"/>
      <c r="P465" s="4"/>
    </row>
    <row r="466" spans="1:16" ht="15.75" customHeight="1">
      <c r="A466" s="4"/>
      <c r="B466" s="4"/>
      <c r="C466" s="4"/>
      <c r="D466" s="4"/>
      <c r="E466" s="4"/>
      <c r="F466" s="4"/>
      <c r="G466" s="4"/>
      <c r="H466" s="4"/>
      <c r="I466" s="4"/>
      <c r="J466" s="4" t="s">
        <v>854</v>
      </c>
      <c r="K466" s="42">
        <f>AVERAGEIF(H2:H455, "Mauritanie", K2:K455)</f>
        <v>9213108.17090909</v>
      </c>
      <c r="L466" s="6"/>
      <c r="M466" s="4"/>
      <c r="N466" s="4"/>
      <c r="O466" s="4"/>
      <c r="P466" s="4"/>
    </row>
    <row r="467" spans="1:16" ht="15.75" customHeight="1">
      <c r="A467" s="4"/>
      <c r="B467" s="4"/>
      <c r="C467" s="4"/>
      <c r="D467" s="4"/>
      <c r="E467" s="4"/>
      <c r="F467" s="4"/>
      <c r="G467" s="4"/>
      <c r="H467" s="4"/>
      <c r="I467" s="4"/>
      <c r="J467" s="4" t="s">
        <v>855</v>
      </c>
      <c r="K467" s="42">
        <f>AVERAGEIF(H2:H455, "Tchad", K2:K455)</f>
        <v>13088515.394640001</v>
      </c>
      <c r="L467" s="6"/>
      <c r="M467" s="4"/>
      <c r="N467" s="4"/>
      <c r="O467" s="4"/>
      <c r="P467" s="4"/>
    </row>
    <row r="468" spans="1:16" ht="15.75" customHeight="1">
      <c r="A468" s="4"/>
      <c r="B468" s="4"/>
      <c r="C468" s="4"/>
      <c r="D468" s="4"/>
      <c r="E468" s="4"/>
      <c r="F468" s="4"/>
      <c r="G468" s="4"/>
      <c r="H468" s="4"/>
      <c r="I468" s="4"/>
      <c r="J468" s="4"/>
      <c r="K468" s="4"/>
      <c r="L468" s="6"/>
      <c r="M468" s="4"/>
      <c r="N468" s="4"/>
      <c r="O468" s="4"/>
      <c r="P468" s="4"/>
    </row>
    <row r="469" spans="1:16" ht="15.75" customHeight="1">
      <c r="A469" s="4"/>
      <c r="B469" s="4"/>
      <c r="C469" s="4"/>
      <c r="D469" s="4"/>
      <c r="E469" s="4"/>
      <c r="F469" s="4"/>
      <c r="G469" s="4"/>
      <c r="H469" s="4"/>
      <c r="I469" s="4"/>
      <c r="J469" s="4"/>
      <c r="K469" s="4"/>
      <c r="L469" s="6"/>
      <c r="M469" s="4"/>
      <c r="N469" s="4"/>
      <c r="O469" s="4"/>
      <c r="P469" s="4"/>
    </row>
    <row r="470" spans="1:16" ht="15.75" customHeight="1">
      <c r="A470" s="4"/>
      <c r="B470" s="4"/>
      <c r="C470" s="4"/>
      <c r="D470" s="4"/>
      <c r="E470" s="4"/>
      <c r="F470" s="4"/>
      <c r="G470" s="4"/>
      <c r="H470" s="4"/>
      <c r="I470" s="4"/>
      <c r="J470" s="4" t="s">
        <v>856</v>
      </c>
      <c r="K470" s="42">
        <f>AVERAGEIF(A1:A455,"Gouvernance",K1:K455)</f>
        <v>18087056.028261125</v>
      </c>
      <c r="L470" s="6"/>
      <c r="M470" s="4"/>
      <c r="N470" s="4"/>
      <c r="O470" s="4"/>
      <c r="P470" s="4"/>
    </row>
    <row r="471" spans="1:16" ht="15.75" customHeight="1">
      <c r="A471" s="4"/>
      <c r="B471" s="4"/>
      <c r="C471" s="4"/>
      <c r="D471" s="4"/>
      <c r="E471" s="4"/>
      <c r="F471" s="4"/>
      <c r="G471" s="4"/>
      <c r="H471" s="4"/>
      <c r="I471" s="4"/>
      <c r="J471" s="4" t="s">
        <v>857</v>
      </c>
      <c r="K471" s="42">
        <f>AVERAGEIF(A1:A455,"Sécurité",K1:K455)</f>
        <v>12367342.424443422</v>
      </c>
      <c r="L471" s="6"/>
      <c r="M471" s="4"/>
      <c r="N471" s="4"/>
      <c r="O471" s="4"/>
      <c r="P471" s="4"/>
    </row>
    <row r="472" spans="1:16" ht="15.75" customHeight="1">
      <c r="A472" s="4"/>
      <c r="B472" s="4"/>
      <c r="C472" s="4"/>
      <c r="D472" s="4"/>
      <c r="E472" s="4"/>
      <c r="F472" s="4"/>
      <c r="G472" s="4"/>
      <c r="H472" s="4"/>
      <c r="I472" s="4"/>
      <c r="J472" s="4"/>
      <c r="K472" s="4"/>
      <c r="L472" s="6"/>
      <c r="M472" s="4"/>
      <c r="N472" s="4"/>
      <c r="O472" s="4"/>
      <c r="P472" s="4"/>
    </row>
    <row r="473" spans="1:16" ht="15.75" customHeight="1">
      <c r="A473" s="4"/>
      <c r="B473" s="4"/>
      <c r="C473" s="4"/>
      <c r="D473" s="4"/>
      <c r="E473" s="4"/>
      <c r="F473" s="4"/>
      <c r="G473" s="4"/>
      <c r="H473" s="4"/>
      <c r="I473" s="4"/>
      <c r="J473" s="4"/>
      <c r="K473" s="4"/>
      <c r="L473" s="6"/>
      <c r="M473" s="4"/>
      <c r="N473" s="4"/>
      <c r="O473" s="4"/>
      <c r="P473" s="4"/>
    </row>
    <row r="474" spans="1:16" ht="15.75" customHeight="1">
      <c r="A474" s="4"/>
      <c r="B474" s="4"/>
      <c r="C474" s="4"/>
      <c r="D474" s="4"/>
      <c r="E474" s="4"/>
      <c r="F474" s="4"/>
      <c r="G474" s="4"/>
      <c r="H474" s="4"/>
      <c r="I474" s="4"/>
      <c r="J474" s="4"/>
      <c r="K474" s="4"/>
      <c r="L474" s="6"/>
      <c r="M474" s="4"/>
      <c r="N474" s="4"/>
      <c r="O474" s="4"/>
      <c r="P474" s="4"/>
    </row>
    <row r="475" spans="1:16" ht="15.75" customHeight="1">
      <c r="A475" s="4"/>
      <c r="B475" s="4"/>
      <c r="C475" s="4"/>
      <c r="D475" s="4"/>
      <c r="E475" s="4"/>
      <c r="F475" s="4"/>
      <c r="G475" s="4"/>
      <c r="H475" s="4"/>
      <c r="I475" s="4"/>
      <c r="J475" s="4"/>
      <c r="K475" s="4"/>
      <c r="L475" s="6"/>
      <c r="M475" s="4"/>
      <c r="N475" s="4"/>
      <c r="O475" s="4"/>
      <c r="P475" s="4"/>
    </row>
    <row r="476" spans="1:16" ht="15.75" customHeight="1">
      <c r="A476" s="4"/>
      <c r="B476" s="4"/>
      <c r="C476" s="4"/>
      <c r="D476" s="4"/>
      <c r="E476" s="4"/>
      <c r="F476" s="4"/>
      <c r="G476" s="4"/>
      <c r="H476" s="4"/>
      <c r="I476" s="4"/>
      <c r="J476" s="4"/>
      <c r="K476" s="4"/>
      <c r="L476" s="6"/>
      <c r="M476" s="4"/>
      <c r="N476" s="4"/>
      <c r="O476" s="4"/>
      <c r="P476" s="4"/>
    </row>
    <row r="477" spans="1:16" ht="15.75" customHeight="1">
      <c r="A477" s="4"/>
      <c r="B477" s="4"/>
      <c r="C477" s="4"/>
      <c r="D477" s="4"/>
      <c r="E477" s="4"/>
      <c r="F477" s="4"/>
      <c r="G477" s="4"/>
      <c r="H477" s="4"/>
      <c r="I477" s="4"/>
      <c r="J477" s="4"/>
      <c r="K477" s="4"/>
      <c r="L477" s="6"/>
      <c r="M477" s="4"/>
      <c r="N477" s="4"/>
      <c r="O477" s="4"/>
      <c r="P477" s="4"/>
    </row>
    <row r="478" spans="1:16" ht="15.75" customHeight="1">
      <c r="A478" s="4"/>
      <c r="B478" s="4"/>
      <c r="C478" s="4"/>
      <c r="D478" s="4"/>
      <c r="E478" s="4"/>
      <c r="F478" s="4"/>
      <c r="G478" s="4"/>
      <c r="H478" s="4"/>
      <c r="I478" s="4"/>
      <c r="J478" s="4"/>
      <c r="K478" s="4"/>
      <c r="L478" s="6"/>
      <c r="M478" s="4"/>
      <c r="N478" s="4"/>
      <c r="O478" s="4"/>
      <c r="P478" s="4"/>
    </row>
    <row r="479" spans="1:16" ht="15.75" customHeight="1">
      <c r="A479" s="4"/>
      <c r="B479" s="4"/>
      <c r="C479" s="4"/>
      <c r="D479" s="4"/>
      <c r="E479" s="4"/>
      <c r="F479" s="4"/>
      <c r="G479" s="4"/>
      <c r="H479" s="4"/>
      <c r="I479" s="4"/>
      <c r="J479" s="4"/>
      <c r="K479" s="4"/>
      <c r="L479" s="6"/>
      <c r="M479" s="4"/>
      <c r="N479" s="4"/>
      <c r="O479" s="4"/>
      <c r="P479" s="4"/>
    </row>
    <row r="480" spans="1:16" ht="15.75" customHeight="1">
      <c r="A480" s="4"/>
      <c r="B480" s="4"/>
      <c r="C480" s="4"/>
      <c r="D480" s="4"/>
      <c r="E480" s="4"/>
      <c r="F480" s="4"/>
      <c r="G480" s="4"/>
      <c r="H480" s="4"/>
      <c r="I480" s="4"/>
      <c r="J480" s="4"/>
      <c r="K480" s="4"/>
      <c r="L480" s="6"/>
      <c r="M480" s="4"/>
      <c r="N480" s="4"/>
      <c r="O480" s="4"/>
      <c r="P480" s="4"/>
    </row>
    <row r="481" spans="1:16" ht="15.75" customHeight="1">
      <c r="A481" s="4"/>
      <c r="B481" s="4"/>
      <c r="C481" s="4"/>
      <c r="D481" s="4"/>
      <c r="E481" s="4"/>
      <c r="F481" s="4"/>
      <c r="G481" s="4"/>
      <c r="H481" s="4"/>
      <c r="I481" s="4"/>
      <c r="J481" s="4"/>
      <c r="K481" s="4"/>
      <c r="L481" s="6"/>
      <c r="M481" s="4"/>
      <c r="N481" s="4"/>
      <c r="O481" s="4"/>
      <c r="P481" s="4"/>
    </row>
    <row r="482" spans="1:16" ht="15.75" customHeight="1">
      <c r="A482" s="4"/>
      <c r="B482" s="4"/>
      <c r="C482" s="4"/>
      <c r="D482" s="4"/>
      <c r="E482" s="4"/>
      <c r="F482" s="4"/>
      <c r="G482" s="4"/>
      <c r="H482" s="4"/>
      <c r="I482" s="4"/>
      <c r="J482" s="4"/>
      <c r="K482" s="4"/>
      <c r="L482" s="6"/>
      <c r="M482" s="4"/>
      <c r="N482" s="4"/>
      <c r="O482" s="4"/>
      <c r="P482" s="4"/>
    </row>
    <row r="483" spans="1:16" ht="15.75" customHeight="1">
      <c r="A483" s="4"/>
      <c r="B483" s="4"/>
      <c r="C483" s="4"/>
      <c r="D483" s="4"/>
      <c r="E483" s="4"/>
      <c r="F483" s="4"/>
      <c r="G483" s="4"/>
      <c r="H483" s="4"/>
      <c r="I483" s="4"/>
      <c r="J483" s="4"/>
      <c r="K483" s="4"/>
      <c r="L483" s="6"/>
      <c r="M483" s="4"/>
      <c r="N483" s="4"/>
      <c r="O483" s="4"/>
      <c r="P483" s="4"/>
    </row>
    <row r="484" spans="1:16" ht="15.75" customHeight="1">
      <c r="A484" s="4"/>
      <c r="B484" s="4"/>
      <c r="C484" s="4"/>
      <c r="D484" s="4"/>
      <c r="E484" s="4"/>
      <c r="F484" s="4"/>
      <c r="G484" s="4"/>
      <c r="H484" s="4"/>
      <c r="I484" s="4"/>
      <c r="J484" s="4"/>
      <c r="K484" s="4"/>
      <c r="L484" s="6"/>
      <c r="M484" s="4"/>
      <c r="N484" s="4"/>
      <c r="O484" s="4"/>
      <c r="P484" s="4"/>
    </row>
    <row r="485" spans="1:16" ht="15.75" customHeight="1">
      <c r="A485" s="4"/>
      <c r="B485" s="4"/>
      <c r="C485" s="4"/>
      <c r="D485" s="4"/>
      <c r="E485" s="4"/>
      <c r="F485" s="4"/>
      <c r="G485" s="4"/>
      <c r="H485" s="4"/>
      <c r="I485" s="4"/>
      <c r="J485" s="4"/>
      <c r="K485" s="4"/>
      <c r="L485" s="6"/>
      <c r="M485" s="4"/>
      <c r="N485" s="4"/>
      <c r="O485" s="4"/>
      <c r="P485" s="4"/>
    </row>
    <row r="486" spans="1:16" ht="15.75" customHeight="1">
      <c r="A486" s="4"/>
      <c r="B486" s="4"/>
      <c r="C486" s="4"/>
      <c r="D486" s="4"/>
      <c r="E486" s="4"/>
      <c r="F486" s="4"/>
      <c r="G486" s="4"/>
      <c r="H486" s="4"/>
      <c r="I486" s="4"/>
      <c r="J486" s="4"/>
      <c r="K486" s="4"/>
      <c r="L486" s="6"/>
      <c r="M486" s="4"/>
      <c r="N486" s="4"/>
      <c r="O486" s="4"/>
      <c r="P486" s="4"/>
    </row>
    <row r="487" spans="1:16" ht="15.75" customHeight="1">
      <c r="A487" s="4"/>
      <c r="B487" s="4"/>
      <c r="C487" s="4"/>
      <c r="D487" s="4"/>
      <c r="E487" s="4"/>
      <c r="F487" s="4"/>
      <c r="G487" s="4"/>
      <c r="H487" s="4"/>
      <c r="I487" s="4"/>
      <c r="J487" s="4"/>
      <c r="K487" s="4"/>
      <c r="L487" s="6"/>
      <c r="M487" s="4"/>
      <c r="N487" s="4"/>
      <c r="O487" s="4"/>
      <c r="P487" s="4"/>
    </row>
    <row r="488" spans="1:16" ht="15.75" customHeight="1">
      <c r="A488" s="4"/>
      <c r="B488" s="4"/>
      <c r="C488" s="4"/>
      <c r="D488" s="4"/>
      <c r="E488" s="4"/>
      <c r="F488" s="4"/>
      <c r="G488" s="4"/>
      <c r="H488" s="4"/>
      <c r="I488" s="4"/>
      <c r="J488" s="4"/>
      <c r="K488" s="4"/>
      <c r="L488" s="6"/>
      <c r="M488" s="4"/>
      <c r="N488" s="4"/>
      <c r="O488" s="4"/>
      <c r="P488" s="4"/>
    </row>
    <row r="489" spans="1:16" ht="15.75" customHeight="1">
      <c r="A489" s="4"/>
      <c r="B489" s="4"/>
      <c r="C489" s="4"/>
      <c r="D489" s="4"/>
      <c r="E489" s="4"/>
      <c r="F489" s="4"/>
      <c r="G489" s="4"/>
      <c r="H489" s="4"/>
      <c r="I489" s="4"/>
      <c r="J489" s="4"/>
      <c r="K489" s="4"/>
      <c r="L489" s="6"/>
      <c r="M489" s="4"/>
      <c r="N489" s="4"/>
      <c r="O489" s="4"/>
      <c r="P489" s="4"/>
    </row>
    <row r="490" spans="1:16" ht="15.75" customHeight="1">
      <c r="A490" s="4"/>
      <c r="B490" s="4"/>
      <c r="C490" s="4"/>
      <c r="D490" s="4"/>
      <c r="E490" s="4"/>
      <c r="F490" s="4"/>
      <c r="G490" s="4"/>
      <c r="H490" s="4"/>
      <c r="I490" s="4"/>
      <c r="J490" s="4"/>
      <c r="K490" s="4"/>
      <c r="L490" s="6"/>
      <c r="M490" s="4"/>
      <c r="N490" s="4"/>
      <c r="O490" s="4"/>
      <c r="P490" s="4"/>
    </row>
    <row r="491" spans="1:16" ht="15.75" customHeight="1">
      <c r="A491" s="4"/>
      <c r="B491" s="4"/>
      <c r="C491" s="4"/>
      <c r="D491" s="4"/>
      <c r="E491" s="4"/>
      <c r="F491" s="4"/>
      <c r="G491" s="4"/>
      <c r="H491" s="4"/>
      <c r="I491" s="4"/>
      <c r="J491" s="4"/>
      <c r="K491" s="4"/>
      <c r="L491" s="6"/>
      <c r="M491" s="4"/>
      <c r="N491" s="4"/>
      <c r="O491" s="4"/>
      <c r="P491" s="4"/>
    </row>
    <row r="492" spans="1:16" ht="15.75" customHeight="1">
      <c r="A492" s="4"/>
      <c r="B492" s="4"/>
      <c r="C492" s="4"/>
      <c r="D492" s="4"/>
      <c r="E492" s="4"/>
      <c r="F492" s="4"/>
      <c r="G492" s="4"/>
      <c r="H492" s="4"/>
      <c r="I492" s="4"/>
      <c r="J492" s="4"/>
      <c r="K492" s="4"/>
      <c r="L492" s="6"/>
      <c r="M492" s="4"/>
      <c r="N492" s="4"/>
      <c r="O492" s="4"/>
      <c r="P492" s="4"/>
    </row>
    <row r="493" spans="1:16" ht="15.75" customHeight="1">
      <c r="A493" s="4"/>
      <c r="B493" s="4"/>
      <c r="C493" s="4"/>
      <c r="D493" s="4"/>
      <c r="E493" s="4"/>
      <c r="F493" s="4"/>
      <c r="G493" s="4"/>
      <c r="H493" s="4"/>
      <c r="I493" s="4"/>
      <c r="J493" s="4"/>
      <c r="K493" s="4"/>
      <c r="L493" s="6"/>
      <c r="M493" s="4"/>
      <c r="N493" s="4"/>
      <c r="O493" s="4"/>
      <c r="P493" s="4"/>
    </row>
    <row r="494" spans="1:16" ht="15.75" customHeight="1">
      <c r="A494" s="4"/>
      <c r="B494" s="4"/>
      <c r="C494" s="4"/>
      <c r="D494" s="4"/>
      <c r="E494" s="4"/>
      <c r="F494" s="4"/>
      <c r="G494" s="4"/>
      <c r="H494" s="4"/>
      <c r="I494" s="4"/>
      <c r="J494" s="4"/>
      <c r="K494" s="4"/>
      <c r="L494" s="6"/>
      <c r="M494" s="4"/>
      <c r="N494" s="4"/>
      <c r="O494" s="4"/>
      <c r="P494" s="4"/>
    </row>
    <row r="495" spans="1:16" ht="15.75" customHeight="1">
      <c r="A495" s="4"/>
      <c r="B495" s="4"/>
      <c r="C495" s="4"/>
      <c r="D495" s="4"/>
      <c r="E495" s="4"/>
      <c r="F495" s="4"/>
      <c r="G495" s="4"/>
      <c r="H495" s="4"/>
      <c r="I495" s="4"/>
      <c r="J495" s="4"/>
      <c r="K495" s="4"/>
      <c r="L495" s="6"/>
      <c r="M495" s="4"/>
      <c r="N495" s="4"/>
      <c r="O495" s="4"/>
      <c r="P495" s="4"/>
    </row>
    <row r="496" spans="1:16" ht="15.75" customHeight="1">
      <c r="A496" s="4"/>
      <c r="B496" s="4"/>
      <c r="C496" s="4"/>
      <c r="D496" s="4"/>
      <c r="E496" s="4"/>
      <c r="F496" s="4"/>
      <c r="G496" s="4"/>
      <c r="H496" s="4"/>
      <c r="I496" s="4"/>
      <c r="J496" s="4"/>
      <c r="K496" s="4"/>
      <c r="L496" s="6"/>
      <c r="M496" s="4"/>
      <c r="N496" s="4"/>
      <c r="O496" s="4"/>
      <c r="P496" s="4"/>
    </row>
    <row r="497" spans="1:16" ht="15.75" customHeight="1">
      <c r="A497" s="4"/>
      <c r="B497" s="4"/>
      <c r="C497" s="4"/>
      <c r="D497" s="4"/>
      <c r="E497" s="4"/>
      <c r="F497" s="4"/>
      <c r="G497" s="4"/>
      <c r="H497" s="4"/>
      <c r="I497" s="4"/>
      <c r="J497" s="4"/>
      <c r="K497" s="4"/>
      <c r="L497" s="6"/>
      <c r="M497" s="4"/>
      <c r="N497" s="4"/>
      <c r="O497" s="4"/>
      <c r="P497" s="4"/>
    </row>
    <row r="498" spans="1:16" ht="15.75" customHeight="1">
      <c r="A498" s="4"/>
      <c r="B498" s="4"/>
      <c r="C498" s="4"/>
      <c r="D498" s="4"/>
      <c r="E498" s="4"/>
      <c r="F498" s="4"/>
      <c r="G498" s="4"/>
      <c r="H498" s="4"/>
      <c r="I498" s="4"/>
      <c r="J498" s="4"/>
      <c r="K498" s="4"/>
      <c r="L498" s="6"/>
      <c r="M498" s="4"/>
      <c r="N498" s="4"/>
      <c r="O498" s="4"/>
      <c r="P498" s="4"/>
    </row>
    <row r="499" spans="1:16" ht="15.75" customHeight="1">
      <c r="A499" s="4"/>
      <c r="B499" s="4"/>
      <c r="C499" s="4"/>
      <c r="D499" s="4"/>
      <c r="E499" s="4"/>
      <c r="F499" s="4"/>
      <c r="G499" s="4"/>
      <c r="H499" s="4"/>
      <c r="I499" s="4"/>
      <c r="J499" s="4"/>
      <c r="K499" s="4"/>
      <c r="L499" s="6"/>
      <c r="M499" s="4"/>
      <c r="N499" s="4"/>
      <c r="O499" s="4"/>
      <c r="P499" s="4"/>
    </row>
    <row r="500" spans="1:16" ht="15.75" customHeight="1">
      <c r="A500" s="4"/>
      <c r="B500" s="4"/>
      <c r="C500" s="4"/>
      <c r="D500" s="4"/>
      <c r="E500" s="4"/>
      <c r="F500" s="4"/>
      <c r="G500" s="4"/>
      <c r="H500" s="4"/>
      <c r="I500" s="4"/>
      <c r="J500" s="4"/>
      <c r="K500" s="4"/>
      <c r="L500" s="6"/>
      <c r="M500" s="4"/>
      <c r="N500" s="4"/>
      <c r="O500" s="4"/>
      <c r="P500" s="4"/>
    </row>
    <row r="501" spans="1:16" ht="15.75" customHeight="1">
      <c r="A501" s="4"/>
      <c r="B501" s="4"/>
      <c r="C501" s="4"/>
      <c r="D501" s="4"/>
      <c r="E501" s="4"/>
      <c r="F501" s="4"/>
      <c r="G501" s="4"/>
      <c r="H501" s="4"/>
      <c r="I501" s="4"/>
      <c r="J501" s="4"/>
      <c r="K501" s="4"/>
      <c r="L501" s="6"/>
      <c r="M501" s="4"/>
      <c r="N501" s="4"/>
      <c r="O501" s="4"/>
      <c r="P501" s="4"/>
    </row>
    <row r="502" spans="1:16" ht="15.75" customHeight="1">
      <c r="A502" s="4"/>
      <c r="B502" s="4"/>
      <c r="C502" s="4"/>
      <c r="D502" s="4"/>
      <c r="E502" s="4"/>
      <c r="F502" s="4"/>
      <c r="G502" s="4"/>
      <c r="H502" s="4"/>
      <c r="I502" s="4"/>
      <c r="J502" s="4"/>
      <c r="K502" s="4"/>
      <c r="L502" s="6"/>
      <c r="M502" s="4"/>
      <c r="N502" s="4"/>
      <c r="O502" s="4"/>
      <c r="P502" s="4"/>
    </row>
    <row r="503" spans="1:16" ht="15.75" customHeight="1">
      <c r="A503" s="4"/>
      <c r="B503" s="4"/>
      <c r="C503" s="4"/>
      <c r="D503" s="4"/>
      <c r="E503" s="4"/>
      <c r="F503" s="4"/>
      <c r="G503" s="4"/>
      <c r="H503" s="4"/>
      <c r="I503" s="4"/>
      <c r="J503" s="4"/>
      <c r="K503" s="4"/>
      <c r="L503" s="6"/>
      <c r="M503" s="4"/>
      <c r="N503" s="4"/>
      <c r="O503" s="4"/>
      <c r="P503" s="4"/>
    </row>
    <row r="504" spans="1:16" ht="15.75" customHeight="1">
      <c r="A504" s="4"/>
      <c r="B504" s="4"/>
      <c r="C504" s="4"/>
      <c r="D504" s="4"/>
      <c r="E504" s="4"/>
      <c r="F504" s="4"/>
      <c r="G504" s="4"/>
      <c r="H504" s="4"/>
      <c r="I504" s="4"/>
      <c r="J504" s="4"/>
      <c r="K504" s="4"/>
      <c r="L504" s="6"/>
      <c r="M504" s="4"/>
      <c r="N504" s="4"/>
      <c r="O504" s="4"/>
      <c r="P504" s="4"/>
    </row>
    <row r="505" spans="1:16" ht="15.75" customHeight="1">
      <c r="A505" s="4"/>
      <c r="B505" s="4"/>
      <c r="C505" s="4"/>
      <c r="D505" s="4"/>
      <c r="E505" s="4"/>
      <c r="F505" s="4"/>
      <c r="G505" s="4"/>
      <c r="H505" s="4"/>
      <c r="I505" s="4"/>
      <c r="J505" s="4"/>
      <c r="K505" s="4"/>
      <c r="L505" s="6"/>
      <c r="M505" s="4"/>
      <c r="N505" s="4"/>
      <c r="O505" s="4"/>
      <c r="P505" s="4"/>
    </row>
    <row r="506" spans="1:16" ht="15.75" customHeight="1">
      <c r="A506" s="4"/>
      <c r="B506" s="4"/>
      <c r="C506" s="4"/>
      <c r="D506" s="4"/>
      <c r="E506" s="4"/>
      <c r="F506" s="4"/>
      <c r="G506" s="4"/>
      <c r="H506" s="4"/>
      <c r="I506" s="4"/>
      <c r="J506" s="4"/>
      <c r="K506" s="4"/>
      <c r="L506" s="6"/>
      <c r="M506" s="4"/>
      <c r="N506" s="4"/>
      <c r="O506" s="4"/>
      <c r="P506" s="4"/>
    </row>
    <row r="507" spans="1:16" ht="15.75" customHeight="1">
      <c r="A507" s="4"/>
      <c r="B507" s="4"/>
      <c r="C507" s="4"/>
      <c r="D507" s="4"/>
      <c r="E507" s="4"/>
      <c r="F507" s="4"/>
      <c r="G507" s="4"/>
      <c r="H507" s="4"/>
      <c r="I507" s="4"/>
      <c r="J507" s="4"/>
      <c r="K507" s="4"/>
      <c r="L507" s="6"/>
      <c r="M507" s="4"/>
      <c r="N507" s="4"/>
      <c r="O507" s="4"/>
      <c r="P507" s="4"/>
    </row>
    <row r="508" spans="1:16" ht="15.75" customHeight="1">
      <c r="A508" s="4"/>
      <c r="B508" s="4"/>
      <c r="C508" s="4"/>
      <c r="D508" s="4"/>
      <c r="E508" s="4"/>
      <c r="F508" s="4"/>
      <c r="G508" s="4"/>
      <c r="H508" s="4"/>
      <c r="I508" s="4"/>
      <c r="J508" s="4"/>
      <c r="K508" s="4"/>
      <c r="L508" s="6"/>
      <c r="M508" s="4"/>
      <c r="N508" s="4"/>
      <c r="O508" s="4"/>
      <c r="P508" s="4"/>
    </row>
    <row r="509" spans="1:16" ht="15.75" customHeight="1">
      <c r="A509" s="4"/>
      <c r="B509" s="4"/>
      <c r="C509" s="4"/>
      <c r="D509" s="4"/>
      <c r="E509" s="4"/>
      <c r="F509" s="4"/>
      <c r="G509" s="4"/>
      <c r="H509" s="4"/>
      <c r="I509" s="4"/>
      <c r="J509" s="4"/>
      <c r="K509" s="4"/>
      <c r="L509" s="6"/>
      <c r="M509" s="4"/>
      <c r="N509" s="4"/>
      <c r="O509" s="4"/>
      <c r="P509" s="4"/>
    </row>
    <row r="510" spans="1:16" ht="15.75" customHeight="1">
      <c r="A510" s="4"/>
      <c r="B510" s="4"/>
      <c r="C510" s="4"/>
      <c r="D510" s="4"/>
      <c r="E510" s="4"/>
      <c r="F510" s="4"/>
      <c r="G510" s="4"/>
      <c r="H510" s="4"/>
      <c r="I510" s="4"/>
      <c r="J510" s="4"/>
      <c r="K510" s="4"/>
      <c r="L510" s="6"/>
      <c r="M510" s="4"/>
      <c r="N510" s="4"/>
      <c r="O510" s="4"/>
      <c r="P510" s="4"/>
    </row>
    <row r="511" spans="1:16" ht="15.75" customHeight="1">
      <c r="A511" s="4"/>
      <c r="B511" s="4"/>
      <c r="C511" s="4"/>
      <c r="D511" s="4"/>
      <c r="E511" s="4"/>
      <c r="F511" s="4"/>
      <c r="G511" s="4"/>
      <c r="H511" s="4"/>
      <c r="I511" s="4"/>
      <c r="J511" s="4"/>
      <c r="K511" s="4"/>
      <c r="L511" s="6"/>
      <c r="M511" s="4"/>
      <c r="N511" s="4"/>
      <c r="O511" s="4"/>
      <c r="P511" s="4"/>
    </row>
    <row r="512" spans="1:16" ht="15.75" customHeight="1">
      <c r="A512" s="4"/>
      <c r="B512" s="4"/>
      <c r="C512" s="4"/>
      <c r="D512" s="4"/>
      <c r="E512" s="4"/>
      <c r="F512" s="4"/>
      <c r="G512" s="4"/>
      <c r="H512" s="4"/>
      <c r="I512" s="4"/>
      <c r="J512" s="4"/>
      <c r="K512" s="4"/>
      <c r="L512" s="6"/>
      <c r="M512" s="4"/>
      <c r="N512" s="4"/>
      <c r="O512" s="4"/>
      <c r="P512" s="4"/>
    </row>
    <row r="513" spans="1:16" ht="15.75" customHeight="1">
      <c r="A513" s="4"/>
      <c r="B513" s="4"/>
      <c r="C513" s="4"/>
      <c r="D513" s="4"/>
      <c r="E513" s="4"/>
      <c r="F513" s="4"/>
      <c r="G513" s="4"/>
      <c r="H513" s="4"/>
      <c r="I513" s="4"/>
      <c r="J513" s="4"/>
      <c r="K513" s="4"/>
      <c r="L513" s="6"/>
      <c r="M513" s="4"/>
      <c r="N513" s="4"/>
      <c r="O513" s="4"/>
      <c r="P513" s="4"/>
    </row>
    <row r="514" spans="1:16" ht="15.75" customHeight="1">
      <c r="A514" s="4"/>
      <c r="B514" s="4"/>
      <c r="C514" s="4"/>
      <c r="D514" s="4"/>
      <c r="E514" s="4"/>
      <c r="F514" s="4"/>
      <c r="G514" s="4"/>
      <c r="H514" s="4"/>
      <c r="I514" s="4"/>
      <c r="J514" s="4"/>
      <c r="K514" s="4"/>
      <c r="L514" s="6"/>
      <c r="M514" s="4"/>
      <c r="N514" s="4"/>
      <c r="O514" s="4"/>
      <c r="P514" s="4"/>
    </row>
    <row r="515" spans="1:16" ht="15.75" customHeight="1">
      <c r="A515" s="4"/>
      <c r="B515" s="4"/>
      <c r="C515" s="4"/>
      <c r="D515" s="4"/>
      <c r="E515" s="4"/>
      <c r="F515" s="4"/>
      <c r="G515" s="4"/>
      <c r="H515" s="4"/>
      <c r="I515" s="4"/>
      <c r="J515" s="4"/>
      <c r="K515" s="4"/>
      <c r="L515" s="6"/>
      <c r="M515" s="4"/>
      <c r="N515" s="4"/>
      <c r="O515" s="4"/>
      <c r="P515" s="4"/>
    </row>
    <row r="516" spans="1:16" ht="15.75" customHeight="1">
      <c r="A516" s="4"/>
      <c r="B516" s="4"/>
      <c r="C516" s="4"/>
      <c r="D516" s="4"/>
      <c r="E516" s="4"/>
      <c r="F516" s="4"/>
      <c r="G516" s="4"/>
      <c r="H516" s="4"/>
      <c r="I516" s="4"/>
      <c r="J516" s="4"/>
      <c r="K516" s="4"/>
      <c r="L516" s="6"/>
      <c r="M516" s="4"/>
      <c r="N516" s="4"/>
      <c r="O516" s="4"/>
      <c r="P516" s="4"/>
    </row>
    <row r="517" spans="1:16" ht="15.75" customHeight="1">
      <c r="A517" s="4"/>
      <c r="B517" s="4"/>
      <c r="C517" s="4"/>
      <c r="D517" s="4"/>
      <c r="E517" s="4"/>
      <c r="F517" s="4"/>
      <c r="G517" s="4"/>
      <c r="H517" s="4"/>
      <c r="I517" s="4"/>
      <c r="J517" s="4"/>
      <c r="K517" s="4"/>
      <c r="L517" s="6"/>
      <c r="M517" s="4"/>
      <c r="N517" s="4"/>
      <c r="O517" s="4"/>
      <c r="P517" s="4"/>
    </row>
    <row r="518" spans="1:16" ht="15.75" customHeight="1">
      <c r="A518" s="4"/>
      <c r="B518" s="4"/>
      <c r="C518" s="4"/>
      <c r="D518" s="4"/>
      <c r="E518" s="4"/>
      <c r="F518" s="4"/>
      <c r="G518" s="4"/>
      <c r="H518" s="4"/>
      <c r="I518" s="4"/>
      <c r="J518" s="4"/>
      <c r="K518" s="4"/>
      <c r="L518" s="6"/>
      <c r="M518" s="4"/>
      <c r="N518" s="4"/>
      <c r="O518" s="4"/>
      <c r="P518" s="4"/>
    </row>
    <row r="519" spans="1:16" ht="15.75" customHeight="1">
      <c r="A519" s="4"/>
      <c r="B519" s="4"/>
      <c r="C519" s="4"/>
      <c r="D519" s="4"/>
      <c r="E519" s="4"/>
      <c r="F519" s="4"/>
      <c r="G519" s="4"/>
      <c r="H519" s="4"/>
      <c r="I519" s="4"/>
      <c r="J519" s="4"/>
      <c r="K519" s="4"/>
      <c r="L519" s="6"/>
      <c r="M519" s="4"/>
      <c r="N519" s="4"/>
      <c r="O519" s="4"/>
      <c r="P519" s="4"/>
    </row>
    <row r="520" spans="1:16" ht="15.75" customHeight="1">
      <c r="A520" s="4"/>
      <c r="B520" s="4"/>
      <c r="C520" s="4"/>
      <c r="D520" s="4"/>
      <c r="E520" s="4"/>
      <c r="F520" s="4"/>
      <c r="G520" s="4"/>
      <c r="H520" s="4"/>
      <c r="I520" s="4"/>
      <c r="J520" s="4"/>
      <c r="K520" s="4"/>
      <c r="L520" s="6"/>
      <c r="M520" s="4"/>
      <c r="N520" s="4"/>
      <c r="O520" s="4"/>
      <c r="P520" s="4"/>
    </row>
    <row r="521" spans="1:16" ht="15.75" customHeight="1">
      <c r="A521" s="4"/>
      <c r="B521" s="4"/>
      <c r="C521" s="4"/>
      <c r="D521" s="4"/>
      <c r="E521" s="4"/>
      <c r="F521" s="4"/>
      <c r="G521" s="4"/>
      <c r="H521" s="4"/>
      <c r="I521" s="4"/>
      <c r="J521" s="4"/>
      <c r="K521" s="4"/>
      <c r="L521" s="6"/>
      <c r="M521" s="4"/>
      <c r="N521" s="4"/>
      <c r="O521" s="4"/>
      <c r="P521" s="4"/>
    </row>
    <row r="522" spans="1:16" ht="15.75" customHeight="1">
      <c r="A522" s="4"/>
      <c r="B522" s="4"/>
      <c r="C522" s="4"/>
      <c r="D522" s="4"/>
      <c r="E522" s="4"/>
      <c r="F522" s="4"/>
      <c r="G522" s="4"/>
      <c r="H522" s="4"/>
      <c r="I522" s="4"/>
      <c r="J522" s="4"/>
      <c r="K522" s="4"/>
      <c r="L522" s="6"/>
      <c r="M522" s="4"/>
      <c r="N522" s="4"/>
      <c r="O522" s="4"/>
      <c r="P522" s="4"/>
    </row>
    <row r="523" spans="1:16" ht="15.75" customHeight="1">
      <c r="A523" s="4"/>
      <c r="B523" s="4"/>
      <c r="C523" s="4"/>
      <c r="D523" s="4"/>
      <c r="E523" s="4"/>
      <c r="F523" s="4"/>
      <c r="G523" s="4"/>
      <c r="H523" s="4"/>
      <c r="I523" s="4"/>
      <c r="J523" s="4"/>
      <c r="K523" s="4"/>
      <c r="L523" s="6"/>
      <c r="M523" s="4"/>
      <c r="N523" s="4"/>
      <c r="O523" s="4"/>
      <c r="P523" s="4"/>
    </row>
    <row r="524" spans="1:16" ht="15.75" customHeight="1">
      <c r="A524" s="4"/>
      <c r="B524" s="4"/>
      <c r="C524" s="4"/>
      <c r="D524" s="4"/>
      <c r="E524" s="4"/>
      <c r="F524" s="4"/>
      <c r="G524" s="4"/>
      <c r="H524" s="4"/>
      <c r="I524" s="4"/>
      <c r="J524" s="4"/>
      <c r="K524" s="4"/>
      <c r="L524" s="6"/>
      <c r="M524" s="4"/>
      <c r="N524" s="4"/>
      <c r="O524" s="4"/>
      <c r="P524" s="4"/>
    </row>
    <row r="525" spans="1:16" ht="15.75" customHeight="1">
      <c r="A525" s="4"/>
      <c r="B525" s="4"/>
      <c r="C525" s="4"/>
      <c r="D525" s="4"/>
      <c r="E525" s="4"/>
      <c r="F525" s="4"/>
      <c r="G525" s="4"/>
      <c r="H525" s="4"/>
      <c r="I525" s="4"/>
      <c r="J525" s="4"/>
      <c r="K525" s="4"/>
      <c r="L525" s="6"/>
      <c r="M525" s="4"/>
      <c r="N525" s="4"/>
      <c r="O525" s="4"/>
      <c r="P525" s="4"/>
    </row>
    <row r="526" spans="1:16" ht="15.75" customHeight="1">
      <c r="A526" s="4"/>
      <c r="B526" s="4"/>
      <c r="C526" s="4"/>
      <c r="D526" s="4"/>
      <c r="E526" s="4"/>
      <c r="F526" s="4"/>
      <c r="G526" s="4"/>
      <c r="H526" s="4"/>
      <c r="I526" s="4"/>
      <c r="J526" s="4"/>
      <c r="K526" s="4"/>
      <c r="L526" s="6"/>
      <c r="M526" s="4"/>
      <c r="N526" s="4"/>
      <c r="O526" s="4"/>
      <c r="P526" s="4"/>
    </row>
    <row r="527" spans="1:16" ht="15.75" customHeight="1">
      <c r="A527" s="4"/>
      <c r="B527" s="4"/>
      <c r="C527" s="4"/>
      <c r="D527" s="4"/>
      <c r="E527" s="4"/>
      <c r="F527" s="4"/>
      <c r="G527" s="4"/>
      <c r="H527" s="4"/>
      <c r="I527" s="4"/>
      <c r="J527" s="4"/>
      <c r="K527" s="4"/>
      <c r="L527" s="6"/>
      <c r="M527" s="4"/>
      <c r="N527" s="4"/>
      <c r="O527" s="4"/>
      <c r="P527" s="4"/>
    </row>
    <row r="528" spans="1:16" ht="15.75" customHeight="1">
      <c r="A528" s="4"/>
      <c r="B528" s="4"/>
      <c r="C528" s="4"/>
      <c r="D528" s="4"/>
      <c r="E528" s="4"/>
      <c r="F528" s="4"/>
      <c r="G528" s="4"/>
      <c r="H528" s="4"/>
      <c r="I528" s="4"/>
      <c r="J528" s="4"/>
      <c r="K528" s="4"/>
      <c r="L528" s="6"/>
      <c r="M528" s="4"/>
      <c r="N528" s="4"/>
      <c r="O528" s="4"/>
      <c r="P528" s="4"/>
    </row>
    <row r="529" spans="1:16" ht="15.75" customHeight="1">
      <c r="A529" s="4"/>
      <c r="B529" s="4"/>
      <c r="C529" s="4"/>
      <c r="D529" s="4"/>
      <c r="E529" s="4"/>
      <c r="F529" s="4"/>
      <c r="G529" s="4"/>
      <c r="H529" s="4"/>
      <c r="I529" s="4"/>
      <c r="J529" s="4"/>
      <c r="K529" s="4"/>
      <c r="L529" s="6"/>
      <c r="M529" s="4"/>
      <c r="N529" s="4"/>
      <c r="O529" s="4"/>
      <c r="P529" s="4"/>
    </row>
    <row r="530" spans="1:16" ht="15.75" customHeight="1">
      <c r="A530" s="4"/>
      <c r="B530" s="4"/>
      <c r="C530" s="4"/>
      <c r="D530" s="4"/>
      <c r="E530" s="4"/>
      <c r="F530" s="4"/>
      <c r="G530" s="4"/>
      <c r="H530" s="4"/>
      <c r="I530" s="4"/>
      <c r="J530" s="4"/>
      <c r="K530" s="4"/>
      <c r="L530" s="6"/>
      <c r="M530" s="4"/>
      <c r="N530" s="4"/>
      <c r="O530" s="4"/>
      <c r="P530" s="4"/>
    </row>
    <row r="531" spans="1:16" ht="15.75" customHeight="1">
      <c r="A531" s="4"/>
      <c r="B531" s="4"/>
      <c r="C531" s="4"/>
      <c r="D531" s="4"/>
      <c r="E531" s="4"/>
      <c r="F531" s="4"/>
      <c r="G531" s="4"/>
      <c r="H531" s="4"/>
      <c r="I531" s="4"/>
      <c r="J531" s="4"/>
      <c r="K531" s="4"/>
      <c r="L531" s="6"/>
      <c r="M531" s="4"/>
      <c r="N531" s="4"/>
      <c r="O531" s="4"/>
      <c r="P531" s="4"/>
    </row>
    <row r="532" spans="1:16" ht="12" customHeight="1">
      <c r="A532" s="4"/>
      <c r="B532" s="4"/>
      <c r="C532" s="4"/>
      <c r="D532" s="4"/>
      <c r="E532" s="4"/>
      <c r="F532" s="4"/>
      <c r="G532" s="4"/>
      <c r="H532" s="4"/>
      <c r="I532" s="4"/>
      <c r="J532" s="4"/>
      <c r="K532" s="4"/>
      <c r="L532" s="6"/>
      <c r="M532" s="4"/>
      <c r="N532" s="4"/>
      <c r="O532" s="4"/>
      <c r="P532" s="4"/>
    </row>
    <row r="533" spans="1:16" ht="12" customHeight="1">
      <c r="A533" s="4"/>
      <c r="B533" s="4"/>
      <c r="C533" s="4"/>
      <c r="D533" s="4"/>
      <c r="E533" s="4"/>
      <c r="F533" s="4"/>
      <c r="G533" s="4"/>
      <c r="H533" s="4"/>
      <c r="I533" s="4"/>
      <c r="J533" s="4"/>
      <c r="K533" s="4"/>
      <c r="L533" s="6"/>
      <c r="M533" s="4"/>
      <c r="N533" s="4"/>
      <c r="O533" s="4"/>
      <c r="P533" s="4"/>
    </row>
    <row r="534" spans="1:16" ht="12" customHeight="1">
      <c r="A534" s="4"/>
      <c r="B534" s="4"/>
      <c r="C534" s="4"/>
      <c r="D534" s="4"/>
      <c r="E534" s="4"/>
      <c r="F534" s="4"/>
      <c r="G534" s="4"/>
      <c r="H534" s="4"/>
      <c r="I534" s="4"/>
      <c r="J534" s="4"/>
      <c r="K534" s="4"/>
      <c r="L534" s="6"/>
      <c r="M534" s="4"/>
      <c r="N534" s="4"/>
      <c r="O534" s="4"/>
      <c r="P534" s="4"/>
    </row>
    <row r="535" spans="1:16" ht="12" customHeight="1">
      <c r="A535" s="4"/>
      <c r="B535" s="4"/>
      <c r="C535" s="4"/>
      <c r="D535" s="4"/>
      <c r="E535" s="4"/>
      <c r="F535" s="4"/>
      <c r="G535" s="4"/>
      <c r="H535" s="4"/>
      <c r="I535" s="4"/>
      <c r="J535" s="4"/>
      <c r="K535" s="4"/>
      <c r="L535" s="6"/>
      <c r="M535" s="4"/>
      <c r="N535" s="4"/>
      <c r="O535" s="4"/>
      <c r="P535" s="4"/>
    </row>
    <row r="536" spans="1:16" ht="12" customHeight="1">
      <c r="A536" s="4"/>
      <c r="B536" s="4"/>
      <c r="C536" s="4"/>
      <c r="D536" s="4"/>
      <c r="E536" s="4"/>
      <c r="F536" s="4"/>
      <c r="G536" s="4"/>
      <c r="H536" s="4"/>
      <c r="I536" s="4"/>
      <c r="J536" s="4"/>
      <c r="K536" s="4"/>
      <c r="L536" s="6"/>
      <c r="M536" s="4"/>
      <c r="N536" s="4"/>
      <c r="O536" s="4"/>
      <c r="P536" s="4"/>
    </row>
    <row r="537" spans="1:16" ht="12" customHeight="1">
      <c r="A537" s="4"/>
      <c r="B537" s="4"/>
      <c r="C537" s="4"/>
      <c r="D537" s="4"/>
      <c r="E537" s="4"/>
      <c r="F537" s="4"/>
      <c r="G537" s="4"/>
      <c r="H537" s="4"/>
      <c r="I537" s="4"/>
      <c r="J537" s="4"/>
      <c r="K537" s="4"/>
      <c r="L537" s="6"/>
      <c r="M537" s="4"/>
      <c r="N537" s="4"/>
      <c r="O537" s="4"/>
      <c r="P537" s="4"/>
    </row>
    <row r="538" spans="1:16" ht="12" customHeight="1">
      <c r="A538" s="4"/>
      <c r="B538" s="4"/>
      <c r="C538" s="4"/>
      <c r="D538" s="4"/>
      <c r="E538" s="4"/>
      <c r="F538" s="4"/>
      <c r="G538" s="4"/>
      <c r="H538" s="4"/>
      <c r="I538" s="4"/>
      <c r="J538" s="4"/>
      <c r="K538" s="4"/>
      <c r="L538" s="6"/>
      <c r="M538" s="4"/>
      <c r="N538" s="4"/>
      <c r="O538" s="4"/>
      <c r="P538" s="4"/>
    </row>
    <row r="539" spans="1:16" ht="12" customHeight="1">
      <c r="A539" s="4"/>
      <c r="B539" s="4"/>
      <c r="C539" s="4"/>
      <c r="D539" s="4"/>
      <c r="E539" s="4"/>
      <c r="F539" s="4"/>
      <c r="G539" s="4"/>
      <c r="H539" s="4"/>
      <c r="I539" s="4"/>
      <c r="J539" s="4"/>
      <c r="K539" s="4"/>
      <c r="L539" s="6"/>
      <c r="M539" s="4"/>
      <c r="N539" s="4"/>
      <c r="O539" s="4"/>
      <c r="P539" s="4"/>
    </row>
    <row r="540" spans="1:16" ht="12" customHeight="1">
      <c r="A540" s="4"/>
      <c r="B540" s="4"/>
      <c r="C540" s="4"/>
      <c r="D540" s="4"/>
      <c r="E540" s="4"/>
      <c r="F540" s="4"/>
      <c r="G540" s="4"/>
      <c r="H540" s="4"/>
      <c r="I540" s="4"/>
      <c r="J540" s="4"/>
      <c r="K540" s="4"/>
      <c r="L540" s="6"/>
      <c r="M540" s="4"/>
      <c r="N540" s="4"/>
      <c r="O540" s="4"/>
      <c r="P540" s="4"/>
    </row>
    <row r="541" spans="1:16" ht="12" customHeight="1">
      <c r="A541" s="4"/>
      <c r="B541" s="4"/>
      <c r="C541" s="4"/>
      <c r="D541" s="4"/>
      <c r="E541" s="4"/>
      <c r="F541" s="4"/>
      <c r="G541" s="4"/>
      <c r="H541" s="4"/>
      <c r="I541" s="4"/>
      <c r="J541" s="4"/>
      <c r="K541" s="4"/>
      <c r="L541" s="6"/>
      <c r="M541" s="4"/>
      <c r="N541" s="4"/>
      <c r="O541" s="4"/>
      <c r="P541" s="4"/>
    </row>
    <row r="542" spans="1:16" ht="12" customHeight="1">
      <c r="A542" s="4"/>
      <c r="B542" s="4"/>
      <c r="C542" s="4"/>
      <c r="D542" s="4"/>
      <c r="E542" s="4"/>
      <c r="F542" s="4"/>
      <c r="G542" s="4"/>
      <c r="H542" s="4"/>
      <c r="I542" s="4"/>
      <c r="J542" s="4"/>
      <c r="K542" s="4"/>
      <c r="L542" s="6"/>
      <c r="M542" s="4"/>
      <c r="N542" s="4"/>
      <c r="O542" s="4"/>
      <c r="P542" s="4"/>
    </row>
    <row r="543" spans="1:16" ht="12" customHeight="1">
      <c r="A543" s="4"/>
      <c r="B543" s="4"/>
      <c r="C543" s="4"/>
      <c r="D543" s="4"/>
      <c r="E543" s="4"/>
      <c r="F543" s="4"/>
      <c r="G543" s="4"/>
      <c r="H543" s="4"/>
      <c r="I543" s="4"/>
      <c r="J543" s="4"/>
      <c r="K543" s="4"/>
      <c r="L543" s="6"/>
      <c r="M543" s="4"/>
      <c r="N543" s="4"/>
      <c r="O543" s="4"/>
      <c r="P543" s="4"/>
    </row>
    <row r="544" spans="1:16" ht="12" customHeight="1">
      <c r="A544" s="4"/>
      <c r="B544" s="4"/>
      <c r="C544" s="4"/>
      <c r="D544" s="4"/>
      <c r="E544" s="4"/>
      <c r="F544" s="4"/>
      <c r="G544" s="4"/>
      <c r="H544" s="4"/>
      <c r="I544" s="4"/>
      <c r="J544" s="4"/>
      <c r="K544" s="4"/>
      <c r="L544" s="6"/>
      <c r="M544" s="4"/>
      <c r="N544" s="4"/>
      <c r="O544" s="4"/>
      <c r="P544" s="4"/>
    </row>
    <row r="545" spans="1:16" ht="12" customHeight="1">
      <c r="A545" s="4"/>
      <c r="B545" s="4"/>
      <c r="C545" s="4"/>
      <c r="D545" s="4"/>
      <c r="E545" s="4"/>
      <c r="F545" s="4"/>
      <c r="G545" s="4"/>
      <c r="H545" s="4"/>
      <c r="I545" s="4"/>
      <c r="J545" s="4"/>
      <c r="K545" s="4"/>
      <c r="L545" s="6"/>
      <c r="M545" s="4"/>
      <c r="N545" s="4"/>
      <c r="O545" s="4"/>
      <c r="P545" s="4"/>
    </row>
    <row r="546" spans="1:16" ht="12" customHeight="1">
      <c r="A546" s="4"/>
      <c r="B546" s="4"/>
      <c r="C546" s="4"/>
      <c r="D546" s="4"/>
      <c r="E546" s="4"/>
      <c r="F546" s="4"/>
      <c r="G546" s="4"/>
      <c r="H546" s="4"/>
      <c r="I546" s="4"/>
      <c r="J546" s="4"/>
      <c r="K546" s="4"/>
      <c r="L546" s="6"/>
      <c r="M546" s="4"/>
      <c r="N546" s="4"/>
      <c r="O546" s="4"/>
      <c r="P546" s="4"/>
    </row>
    <row r="547" spans="1:16" ht="12" customHeight="1">
      <c r="A547" s="4"/>
      <c r="B547" s="4"/>
      <c r="C547" s="4"/>
      <c r="D547" s="4"/>
      <c r="E547" s="4"/>
      <c r="F547" s="4"/>
      <c r="G547" s="4"/>
      <c r="H547" s="4"/>
      <c r="I547" s="4"/>
      <c r="J547" s="4"/>
      <c r="K547" s="4"/>
      <c r="L547" s="6"/>
      <c r="M547" s="4"/>
      <c r="N547" s="4"/>
      <c r="O547" s="4"/>
      <c r="P547" s="4"/>
    </row>
    <row r="548" spans="1:16" ht="12" customHeight="1">
      <c r="A548" s="4"/>
      <c r="B548" s="4"/>
      <c r="C548" s="4"/>
      <c r="D548" s="4"/>
      <c r="E548" s="4"/>
      <c r="F548" s="4"/>
      <c r="G548" s="4"/>
      <c r="H548" s="4"/>
      <c r="I548" s="4"/>
      <c r="J548" s="4"/>
      <c r="K548" s="4"/>
      <c r="L548" s="6"/>
      <c r="M548" s="4"/>
      <c r="N548" s="4"/>
      <c r="O548" s="4"/>
      <c r="P548" s="4"/>
    </row>
    <row r="549" spans="1:16" ht="12" customHeight="1">
      <c r="A549" s="4"/>
      <c r="B549" s="4"/>
      <c r="C549" s="4"/>
      <c r="D549" s="4"/>
      <c r="E549" s="4"/>
      <c r="F549" s="4"/>
      <c r="G549" s="4"/>
      <c r="H549" s="4"/>
      <c r="I549" s="4"/>
      <c r="J549" s="4"/>
      <c r="K549" s="4"/>
      <c r="L549" s="6"/>
      <c r="M549" s="4"/>
      <c r="N549" s="4"/>
      <c r="O549" s="4"/>
      <c r="P549" s="4"/>
    </row>
    <row r="550" spans="1:16" ht="12" customHeight="1">
      <c r="A550" s="4"/>
      <c r="B550" s="4"/>
      <c r="C550" s="4"/>
      <c r="D550" s="4"/>
      <c r="E550" s="4"/>
      <c r="F550" s="4"/>
      <c r="G550" s="4"/>
      <c r="H550" s="4"/>
      <c r="I550" s="4"/>
      <c r="J550" s="4"/>
      <c r="K550" s="4"/>
      <c r="L550" s="6"/>
      <c r="M550" s="4"/>
      <c r="N550" s="4"/>
      <c r="O550" s="4"/>
      <c r="P550" s="4"/>
    </row>
    <row r="551" spans="1:16" ht="12" customHeight="1">
      <c r="A551" s="4"/>
      <c r="B551" s="4"/>
      <c r="C551" s="4"/>
      <c r="D551" s="4"/>
      <c r="E551" s="4"/>
      <c r="F551" s="4"/>
      <c r="G551" s="4"/>
      <c r="H551" s="4"/>
      <c r="I551" s="4"/>
      <c r="J551" s="4"/>
      <c r="K551" s="4"/>
      <c r="L551" s="6"/>
      <c r="M551" s="4"/>
      <c r="N551" s="4"/>
      <c r="O551" s="4"/>
      <c r="P551" s="4"/>
    </row>
    <row r="552" spans="1:16" ht="12" customHeight="1">
      <c r="A552" s="4"/>
      <c r="B552" s="4"/>
      <c r="C552" s="4"/>
      <c r="D552" s="4"/>
      <c r="E552" s="4"/>
      <c r="F552" s="4"/>
      <c r="G552" s="4"/>
      <c r="H552" s="4"/>
      <c r="I552" s="4"/>
      <c r="J552" s="4"/>
      <c r="K552" s="4"/>
      <c r="L552" s="6"/>
      <c r="M552" s="4"/>
      <c r="N552" s="4"/>
      <c r="O552" s="4"/>
      <c r="P552" s="4"/>
    </row>
    <row r="553" spans="1:16" ht="12" customHeight="1">
      <c r="A553" s="4"/>
      <c r="B553" s="4"/>
      <c r="C553" s="4"/>
      <c r="D553" s="4"/>
      <c r="E553" s="4"/>
      <c r="F553" s="4"/>
      <c r="G553" s="4"/>
      <c r="H553" s="4"/>
      <c r="I553" s="4"/>
      <c r="J553" s="4"/>
      <c r="K553" s="4"/>
      <c r="L553" s="6"/>
      <c r="M553" s="4"/>
      <c r="N553" s="4"/>
      <c r="O553" s="4"/>
      <c r="P553" s="4"/>
    </row>
    <row r="554" spans="1:16" ht="12" customHeight="1">
      <c r="A554" s="4"/>
      <c r="B554" s="4"/>
      <c r="C554" s="4"/>
      <c r="D554" s="4"/>
      <c r="E554" s="4"/>
      <c r="F554" s="4"/>
      <c r="G554" s="4"/>
      <c r="H554" s="4"/>
      <c r="I554" s="4"/>
      <c r="J554" s="4"/>
      <c r="K554" s="4"/>
      <c r="L554" s="6"/>
      <c r="M554" s="4"/>
      <c r="N554" s="4"/>
      <c r="O554" s="4"/>
      <c r="P554" s="4"/>
    </row>
    <row r="555" spans="1:16" ht="12" customHeight="1">
      <c r="A555" s="4"/>
      <c r="B555" s="4"/>
      <c r="C555" s="4"/>
      <c r="D555" s="4"/>
      <c r="E555" s="4"/>
      <c r="F555" s="4"/>
      <c r="G555" s="4"/>
      <c r="H555" s="4"/>
      <c r="I555" s="4"/>
      <c r="J555" s="4"/>
      <c r="K555" s="4"/>
      <c r="L555" s="6"/>
      <c r="M555" s="4"/>
      <c r="N555" s="4"/>
      <c r="O555" s="4"/>
      <c r="P555" s="4"/>
    </row>
    <row r="556" spans="1:16" ht="12" customHeight="1">
      <c r="A556" s="4"/>
      <c r="B556" s="4"/>
      <c r="C556" s="4"/>
      <c r="D556" s="4"/>
      <c r="E556" s="4"/>
      <c r="F556" s="4"/>
      <c r="G556" s="4"/>
      <c r="H556" s="4"/>
      <c r="I556" s="4"/>
      <c r="J556" s="4"/>
      <c r="K556" s="4"/>
      <c r="L556" s="6"/>
      <c r="M556" s="4"/>
      <c r="N556" s="4"/>
      <c r="O556" s="4"/>
      <c r="P556" s="4"/>
    </row>
    <row r="557" spans="1:16" ht="12" customHeight="1">
      <c r="A557" s="4"/>
      <c r="B557" s="4"/>
      <c r="C557" s="4"/>
      <c r="D557" s="4"/>
      <c r="E557" s="4"/>
      <c r="F557" s="4"/>
      <c r="G557" s="4"/>
      <c r="H557" s="4"/>
      <c r="I557" s="4"/>
      <c r="J557" s="4"/>
      <c r="K557" s="4"/>
      <c r="L557" s="6"/>
      <c r="M557" s="4"/>
      <c r="N557" s="4"/>
      <c r="O557" s="4"/>
      <c r="P557" s="4"/>
    </row>
    <row r="558" spans="1:16" ht="12" customHeight="1">
      <c r="A558" s="4"/>
      <c r="B558" s="4"/>
      <c r="C558" s="4"/>
      <c r="D558" s="4"/>
      <c r="E558" s="4"/>
      <c r="F558" s="4"/>
      <c r="G558" s="4"/>
      <c r="H558" s="4"/>
      <c r="I558" s="4"/>
      <c r="J558" s="4"/>
      <c r="K558" s="4"/>
      <c r="L558" s="6"/>
      <c r="M558" s="4"/>
      <c r="N558" s="4"/>
      <c r="O558" s="4"/>
      <c r="P558" s="4"/>
    </row>
    <row r="559" spans="1:16" ht="15.75" customHeight="1">
      <c r="A559" s="38"/>
      <c r="B559" s="38"/>
      <c r="C559" s="38"/>
      <c r="D559" s="38"/>
      <c r="E559" s="38"/>
      <c r="F559" s="8"/>
      <c r="G559" s="38"/>
      <c r="H559" s="8"/>
      <c r="I559" s="38"/>
      <c r="J559" s="8"/>
      <c r="K559" s="8"/>
      <c r="L559" s="8"/>
      <c r="M559" s="8"/>
      <c r="N559" s="8"/>
      <c r="O559" s="8"/>
      <c r="P559" s="38"/>
    </row>
    <row r="560" spans="1:16" ht="12">
      <c r="A560" s="43"/>
      <c r="B560" s="43"/>
      <c r="C560" s="43"/>
      <c r="D560" s="43"/>
      <c r="E560" s="43"/>
      <c r="F560" s="43"/>
      <c r="G560" s="43"/>
      <c r="H560" s="43"/>
      <c r="I560" s="43"/>
      <c r="J560" s="43"/>
      <c r="K560" s="43"/>
      <c r="L560" s="43"/>
      <c r="M560" s="43"/>
      <c r="N560" s="43"/>
      <c r="O560" s="43"/>
      <c r="P560" s="43"/>
    </row>
    <row r="561" spans="1:16" ht="12">
      <c r="A561" s="43"/>
      <c r="B561" s="43"/>
      <c r="C561" s="43"/>
      <c r="D561" s="43"/>
      <c r="E561" s="43"/>
      <c r="F561" s="43"/>
      <c r="G561" s="43"/>
      <c r="H561" s="43"/>
      <c r="I561" s="43"/>
      <c r="J561" s="43"/>
      <c r="K561" s="43"/>
      <c r="L561" s="43"/>
      <c r="M561" s="43"/>
      <c r="N561" s="43"/>
      <c r="O561" s="43"/>
      <c r="P561" s="43"/>
    </row>
    <row r="562" spans="1:16" ht="12">
      <c r="A562" s="43"/>
      <c r="B562" s="43"/>
      <c r="C562" s="43"/>
      <c r="D562" s="43"/>
      <c r="E562" s="43"/>
      <c r="F562" s="43"/>
      <c r="G562" s="43"/>
      <c r="H562" s="43"/>
      <c r="I562" s="43"/>
      <c r="J562" s="43"/>
      <c r="K562" s="43"/>
      <c r="L562" s="43"/>
      <c r="M562" s="43"/>
      <c r="N562" s="43"/>
      <c r="O562" s="43"/>
      <c r="P562" s="43"/>
    </row>
    <row r="563" spans="1:16" ht="12">
      <c r="A563" s="43"/>
      <c r="B563" s="43"/>
      <c r="C563" s="43"/>
      <c r="D563" s="43"/>
      <c r="E563" s="43"/>
      <c r="F563" s="43"/>
      <c r="G563" s="43"/>
      <c r="H563" s="43"/>
      <c r="I563" s="43"/>
      <c r="J563" s="43"/>
      <c r="K563" s="43"/>
      <c r="L563" s="43"/>
      <c r="M563" s="43"/>
      <c r="N563" s="43"/>
      <c r="O563" s="43"/>
      <c r="P563" s="43"/>
    </row>
    <row r="564" spans="1:16" ht="12">
      <c r="A564" s="43"/>
      <c r="B564" s="43"/>
      <c r="C564" s="43"/>
      <c r="D564" s="43"/>
      <c r="E564" s="43"/>
      <c r="F564" s="43"/>
      <c r="G564" s="43"/>
      <c r="H564" s="43"/>
      <c r="I564" s="43"/>
      <c r="J564" s="43"/>
      <c r="K564" s="43"/>
      <c r="L564" s="43"/>
      <c r="M564" s="43"/>
      <c r="N564" s="43"/>
      <c r="O564" s="43"/>
      <c r="P564" s="43"/>
    </row>
    <row r="565" spans="1:16" ht="12">
      <c r="A565" s="43"/>
      <c r="B565" s="43"/>
      <c r="C565" s="43"/>
      <c r="D565" s="43"/>
      <c r="E565" s="43"/>
      <c r="F565" s="43"/>
      <c r="G565" s="43"/>
      <c r="H565" s="43"/>
      <c r="I565" s="43"/>
      <c r="J565" s="43"/>
      <c r="K565" s="43"/>
      <c r="L565" s="43"/>
      <c r="M565" s="43"/>
      <c r="N565" s="43"/>
      <c r="O565" s="43"/>
      <c r="P565" s="43"/>
    </row>
    <row r="566" spans="1:16" ht="12">
      <c r="A566" s="43"/>
      <c r="B566" s="43"/>
      <c r="C566" s="43"/>
      <c r="D566" s="43"/>
      <c r="E566" s="43"/>
      <c r="F566" s="43"/>
      <c r="G566" s="43"/>
      <c r="H566" s="43"/>
      <c r="I566" s="43"/>
      <c r="J566" s="43"/>
      <c r="K566" s="43"/>
      <c r="L566" s="43"/>
      <c r="M566" s="43"/>
      <c r="N566" s="43"/>
      <c r="O566" s="43"/>
      <c r="P566" s="43"/>
    </row>
    <row r="567" spans="1:16" ht="12">
      <c r="A567" s="43"/>
      <c r="B567" s="43"/>
      <c r="C567" s="43"/>
      <c r="D567" s="43"/>
      <c r="E567" s="43"/>
      <c r="F567" s="43"/>
      <c r="G567" s="43"/>
      <c r="H567" s="43"/>
      <c r="I567" s="43"/>
      <c r="J567" s="43"/>
      <c r="K567" s="43"/>
      <c r="L567" s="43"/>
      <c r="M567" s="43"/>
      <c r="N567" s="43"/>
      <c r="O567" s="43"/>
      <c r="P567" s="43"/>
    </row>
    <row r="568" spans="1:16" ht="12">
      <c r="A568" s="43"/>
      <c r="B568" s="43"/>
      <c r="C568" s="43"/>
      <c r="D568" s="43"/>
      <c r="E568" s="43"/>
      <c r="F568" s="43"/>
      <c r="G568" s="43"/>
      <c r="H568" s="43"/>
      <c r="I568" s="43"/>
      <c r="J568" s="43"/>
      <c r="K568" s="43"/>
      <c r="L568" s="43"/>
      <c r="M568" s="43"/>
      <c r="N568" s="43"/>
      <c r="O568" s="43"/>
      <c r="P568" s="43"/>
    </row>
    <row r="569" spans="1:16" ht="12">
      <c r="A569" s="43"/>
      <c r="B569" s="43"/>
      <c r="C569" s="43"/>
      <c r="D569" s="43"/>
      <c r="E569" s="43"/>
      <c r="F569" s="43"/>
      <c r="G569" s="43"/>
      <c r="H569" s="43"/>
      <c r="I569" s="43"/>
      <c r="J569" s="43"/>
      <c r="K569" s="43"/>
      <c r="L569" s="43"/>
      <c r="M569" s="43"/>
      <c r="N569" s="43"/>
      <c r="O569" s="43"/>
      <c r="P569" s="43"/>
    </row>
    <row r="570" spans="1:16" ht="12">
      <c r="A570" s="43"/>
      <c r="B570" s="43"/>
      <c r="C570" s="43"/>
      <c r="D570" s="43"/>
      <c r="E570" s="43"/>
      <c r="F570" s="43"/>
      <c r="G570" s="43"/>
      <c r="H570" s="43"/>
      <c r="I570" s="43"/>
      <c r="J570" s="43"/>
      <c r="K570" s="43"/>
      <c r="L570" s="43"/>
      <c r="M570" s="43"/>
      <c r="N570" s="43"/>
      <c r="O570" s="43"/>
      <c r="P570" s="43"/>
    </row>
    <row r="571" spans="1:16" ht="12">
      <c r="A571" s="43"/>
      <c r="B571" s="43"/>
      <c r="C571" s="43"/>
      <c r="D571" s="43"/>
      <c r="E571" s="43"/>
      <c r="F571" s="43"/>
      <c r="G571" s="43"/>
      <c r="H571" s="43"/>
      <c r="I571" s="43"/>
      <c r="J571" s="43"/>
      <c r="K571" s="43"/>
      <c r="L571" s="43"/>
      <c r="M571" s="43"/>
      <c r="N571" s="43"/>
      <c r="O571" s="43"/>
      <c r="P571" s="43"/>
    </row>
    <row r="572" spans="1:16" ht="12">
      <c r="A572" s="43"/>
      <c r="B572" s="43"/>
      <c r="C572" s="43"/>
      <c r="D572" s="43"/>
      <c r="E572" s="43"/>
      <c r="F572" s="43"/>
      <c r="G572" s="43"/>
      <c r="H572" s="43"/>
      <c r="I572" s="43"/>
      <c r="J572" s="43"/>
      <c r="K572" s="43"/>
      <c r="L572" s="43"/>
      <c r="M572" s="43"/>
      <c r="N572" s="43"/>
      <c r="O572" s="43"/>
      <c r="P572" s="43"/>
    </row>
    <row r="573" spans="1:16" ht="12">
      <c r="A573" s="43"/>
      <c r="B573" s="43"/>
      <c r="C573" s="43"/>
      <c r="D573" s="43"/>
      <c r="E573" s="43"/>
      <c r="F573" s="43"/>
      <c r="G573" s="43"/>
      <c r="H573" s="43"/>
      <c r="I573" s="43"/>
      <c r="J573" s="43"/>
      <c r="K573" s="43"/>
      <c r="L573" s="43"/>
      <c r="M573" s="43"/>
      <c r="N573" s="43"/>
      <c r="O573" s="43"/>
      <c r="P573" s="43"/>
    </row>
    <row r="574" spans="1:16" ht="12">
      <c r="A574" s="43"/>
      <c r="B574" s="43"/>
      <c r="C574" s="43"/>
      <c r="D574" s="43"/>
      <c r="E574" s="43"/>
      <c r="F574" s="43"/>
      <c r="G574" s="43"/>
      <c r="H574" s="43"/>
      <c r="I574" s="43"/>
      <c r="J574" s="43"/>
      <c r="K574" s="43"/>
      <c r="L574" s="43"/>
      <c r="M574" s="43"/>
      <c r="N574" s="43"/>
      <c r="O574" s="43"/>
      <c r="P574" s="43"/>
    </row>
    <row r="575" spans="1:16" ht="12">
      <c r="A575" s="43"/>
      <c r="B575" s="43"/>
      <c r="C575" s="43"/>
      <c r="D575" s="43"/>
      <c r="E575" s="43"/>
      <c r="F575" s="43"/>
      <c r="G575" s="43"/>
      <c r="H575" s="43"/>
      <c r="I575" s="43"/>
      <c r="J575" s="43"/>
      <c r="K575" s="43"/>
      <c r="L575" s="43"/>
      <c r="M575" s="43"/>
      <c r="N575" s="43"/>
      <c r="O575" s="43"/>
      <c r="P575" s="43"/>
    </row>
    <row r="576" spans="1:16" ht="12">
      <c r="A576" s="43"/>
      <c r="B576" s="43"/>
      <c r="C576" s="43"/>
      <c r="D576" s="43"/>
      <c r="E576" s="43"/>
      <c r="F576" s="43"/>
      <c r="G576" s="43"/>
      <c r="H576" s="43"/>
      <c r="I576" s="43"/>
      <c r="J576" s="43"/>
      <c r="K576" s="43"/>
      <c r="L576" s="43"/>
      <c r="M576" s="43"/>
      <c r="N576" s="43"/>
      <c r="O576" s="43"/>
      <c r="P576" s="43"/>
    </row>
    <row r="577" spans="1:16" ht="12">
      <c r="A577" s="43"/>
      <c r="B577" s="43"/>
      <c r="C577" s="43"/>
      <c r="D577" s="43"/>
      <c r="E577" s="43"/>
      <c r="F577" s="43"/>
      <c r="G577" s="43"/>
      <c r="H577" s="43"/>
      <c r="I577" s="43"/>
      <c r="J577" s="43"/>
      <c r="K577" s="43"/>
      <c r="L577" s="43"/>
      <c r="M577" s="43"/>
      <c r="N577" s="43"/>
      <c r="O577" s="43"/>
      <c r="P577" s="43"/>
    </row>
    <row r="578" spans="1:16" ht="12">
      <c r="A578" s="43"/>
      <c r="B578" s="43"/>
      <c r="C578" s="43"/>
      <c r="D578" s="43"/>
      <c r="E578" s="43"/>
      <c r="F578" s="43"/>
      <c r="G578" s="43"/>
      <c r="H578" s="43"/>
      <c r="I578" s="43"/>
      <c r="J578" s="43"/>
      <c r="K578" s="43"/>
      <c r="L578" s="43"/>
      <c r="M578" s="43"/>
      <c r="N578" s="43"/>
      <c r="O578" s="43"/>
      <c r="P578" s="43"/>
    </row>
    <row r="579" spans="1:16" ht="12">
      <c r="A579" s="43"/>
      <c r="B579" s="43"/>
      <c r="C579" s="43"/>
      <c r="D579" s="43"/>
      <c r="E579" s="43"/>
      <c r="F579" s="43"/>
      <c r="G579" s="43"/>
      <c r="H579" s="43"/>
      <c r="I579" s="43"/>
      <c r="J579" s="43"/>
      <c r="K579" s="43"/>
      <c r="L579" s="43"/>
      <c r="M579" s="43"/>
      <c r="N579" s="43"/>
      <c r="O579" s="43"/>
      <c r="P579" s="43"/>
    </row>
    <row r="580" spans="1:16" ht="12">
      <c r="A580" s="43"/>
      <c r="B580" s="43"/>
      <c r="C580" s="43"/>
      <c r="D580" s="43"/>
      <c r="E580" s="43"/>
      <c r="F580" s="43"/>
      <c r="G580" s="43"/>
      <c r="H580" s="43"/>
      <c r="I580" s="43"/>
      <c r="J580" s="43"/>
      <c r="K580" s="43"/>
      <c r="L580" s="43"/>
      <c r="M580" s="43"/>
      <c r="N580" s="43"/>
      <c r="O580" s="43"/>
      <c r="P580" s="43"/>
    </row>
    <row r="581" spans="1:16" ht="12">
      <c r="A581" s="43"/>
      <c r="B581" s="43"/>
      <c r="C581" s="43"/>
      <c r="D581" s="43"/>
      <c r="E581" s="43"/>
      <c r="F581" s="43"/>
      <c r="G581" s="43"/>
      <c r="H581" s="43"/>
      <c r="I581" s="43"/>
      <c r="J581" s="43"/>
      <c r="K581" s="43"/>
      <c r="L581" s="43"/>
      <c r="M581" s="43"/>
      <c r="N581" s="43"/>
      <c r="O581" s="43"/>
      <c r="P581" s="43"/>
    </row>
    <row r="582" spans="1:16" ht="12">
      <c r="A582" s="43"/>
      <c r="B582" s="43"/>
      <c r="C582" s="43"/>
      <c r="D582" s="43"/>
      <c r="E582" s="43"/>
      <c r="F582" s="43"/>
      <c r="G582" s="43"/>
      <c r="H582" s="43"/>
      <c r="I582" s="43"/>
      <c r="J582" s="43"/>
      <c r="K582" s="43"/>
      <c r="L582" s="43"/>
      <c r="M582" s="43"/>
      <c r="N582" s="43"/>
      <c r="O582" s="43"/>
      <c r="P582" s="43"/>
    </row>
    <row r="583" spans="1:16" ht="12">
      <c r="A583" s="43"/>
      <c r="B583" s="43"/>
      <c r="C583" s="43"/>
      <c r="D583" s="43"/>
      <c r="E583" s="43"/>
      <c r="F583" s="43"/>
      <c r="G583" s="43"/>
      <c r="H583" s="43"/>
      <c r="I583" s="43"/>
      <c r="J583" s="43"/>
      <c r="K583" s="43"/>
      <c r="L583" s="43"/>
      <c r="M583" s="43"/>
      <c r="N583" s="43"/>
      <c r="O583" s="43"/>
      <c r="P583" s="43"/>
    </row>
    <row r="584" spans="1:16" ht="12">
      <c r="A584" s="43"/>
      <c r="B584" s="43"/>
      <c r="C584" s="43"/>
      <c r="D584" s="43"/>
      <c r="E584" s="43"/>
      <c r="F584" s="43"/>
      <c r="G584" s="43"/>
      <c r="H584" s="43"/>
      <c r="I584" s="43"/>
      <c r="J584" s="43"/>
      <c r="K584" s="43"/>
      <c r="L584" s="43"/>
      <c r="M584" s="43"/>
      <c r="N584" s="43"/>
      <c r="O584" s="43"/>
      <c r="P584" s="43"/>
    </row>
    <row r="585" spans="1:16" ht="12">
      <c r="A585" s="43"/>
      <c r="B585" s="43"/>
      <c r="C585" s="43"/>
      <c r="D585" s="43"/>
      <c r="E585" s="43"/>
      <c r="F585" s="43"/>
      <c r="G585" s="43"/>
      <c r="H585" s="43"/>
      <c r="I585" s="43"/>
      <c r="J585" s="43"/>
      <c r="K585" s="43"/>
      <c r="L585" s="43"/>
      <c r="M585" s="43"/>
      <c r="N585" s="43"/>
      <c r="O585" s="43"/>
      <c r="P585" s="43"/>
    </row>
    <row r="586" spans="1:16" ht="12">
      <c r="A586" s="43"/>
      <c r="B586" s="43"/>
      <c r="C586" s="43"/>
      <c r="D586" s="43"/>
      <c r="E586" s="43"/>
      <c r="F586" s="43"/>
      <c r="G586" s="43"/>
      <c r="H586" s="43"/>
      <c r="I586" s="43"/>
      <c r="J586" s="43"/>
      <c r="K586" s="43"/>
      <c r="L586" s="43"/>
      <c r="M586" s="43"/>
      <c r="N586" s="43"/>
      <c r="O586" s="43"/>
      <c r="P586" s="43"/>
    </row>
    <row r="587" spans="1:16" ht="12">
      <c r="A587" s="43"/>
      <c r="B587" s="43"/>
      <c r="C587" s="43"/>
      <c r="D587" s="43"/>
      <c r="E587" s="43"/>
      <c r="F587" s="43"/>
      <c r="G587" s="43"/>
      <c r="H587" s="43"/>
      <c r="I587" s="43"/>
      <c r="J587" s="43"/>
      <c r="K587" s="43"/>
      <c r="L587" s="43"/>
      <c r="M587" s="43"/>
      <c r="N587" s="43"/>
      <c r="O587" s="43"/>
      <c r="P587" s="43"/>
    </row>
    <row r="588" spans="1:16" ht="12">
      <c r="A588" s="43"/>
      <c r="B588" s="43"/>
      <c r="C588" s="43"/>
      <c r="D588" s="43"/>
      <c r="E588" s="43"/>
      <c r="F588" s="43"/>
      <c r="G588" s="43"/>
      <c r="H588" s="43"/>
      <c r="I588" s="43"/>
      <c r="J588" s="43"/>
      <c r="K588" s="43"/>
      <c r="L588" s="43"/>
      <c r="M588" s="43"/>
      <c r="N588" s="43"/>
      <c r="O588" s="43"/>
      <c r="P588" s="43"/>
    </row>
    <row r="589" spans="1:16" ht="12">
      <c r="A589" s="43"/>
      <c r="B589" s="43"/>
      <c r="C589" s="43"/>
      <c r="D589" s="43"/>
      <c r="E589" s="43"/>
      <c r="F589" s="43"/>
      <c r="G589" s="43"/>
      <c r="H589" s="43"/>
      <c r="I589" s="43"/>
      <c r="J589" s="43"/>
      <c r="K589" s="43"/>
      <c r="L589" s="43"/>
      <c r="M589" s="43"/>
      <c r="N589" s="43"/>
      <c r="O589" s="43"/>
      <c r="P589" s="43"/>
    </row>
    <row r="590" spans="1:16" ht="12">
      <c r="A590" s="43"/>
      <c r="B590" s="43"/>
      <c r="C590" s="43"/>
      <c r="D590" s="43"/>
      <c r="E590" s="43"/>
      <c r="F590" s="43"/>
      <c r="G590" s="43"/>
      <c r="H590" s="43"/>
      <c r="I590" s="43"/>
      <c r="J590" s="43"/>
      <c r="K590" s="43"/>
      <c r="L590" s="43"/>
      <c r="M590" s="43"/>
      <c r="N590" s="43"/>
      <c r="O590" s="43"/>
      <c r="P590" s="43"/>
    </row>
    <row r="591" spans="1:16" ht="12">
      <c r="A591" s="43"/>
      <c r="B591" s="43"/>
      <c r="C591" s="43"/>
      <c r="D591" s="43"/>
      <c r="E591" s="43"/>
      <c r="F591" s="43"/>
      <c r="G591" s="43"/>
      <c r="H591" s="43"/>
      <c r="I591" s="43"/>
      <c r="J591" s="43"/>
      <c r="K591" s="43"/>
      <c r="L591" s="43"/>
      <c r="M591" s="43"/>
      <c r="N591" s="43"/>
      <c r="O591" s="43"/>
      <c r="P591" s="43"/>
    </row>
    <row r="592" spans="1:16" ht="12">
      <c r="A592" s="43"/>
      <c r="B592" s="43"/>
      <c r="C592" s="43"/>
      <c r="D592" s="43"/>
      <c r="E592" s="43"/>
      <c r="F592" s="43"/>
      <c r="G592" s="43"/>
      <c r="H592" s="43"/>
      <c r="I592" s="43"/>
      <c r="J592" s="43"/>
      <c r="K592" s="43"/>
      <c r="L592" s="43"/>
      <c r="M592" s="43"/>
      <c r="N592" s="43"/>
      <c r="O592" s="43"/>
      <c r="P592" s="43"/>
    </row>
    <row r="593" spans="1:16" ht="12">
      <c r="A593" s="43"/>
      <c r="B593" s="43"/>
      <c r="C593" s="43"/>
      <c r="D593" s="43"/>
      <c r="E593" s="43"/>
      <c r="F593" s="43"/>
      <c r="G593" s="43"/>
      <c r="H593" s="43"/>
      <c r="I593" s="43"/>
      <c r="J593" s="43"/>
      <c r="K593" s="43"/>
      <c r="L593" s="43"/>
      <c r="M593" s="43"/>
      <c r="N593" s="43"/>
      <c r="O593" s="43"/>
      <c r="P593" s="43"/>
    </row>
    <row r="594" spans="1:16" ht="12">
      <c r="A594" s="43"/>
      <c r="B594" s="43"/>
      <c r="C594" s="43"/>
      <c r="D594" s="43"/>
      <c r="E594" s="43"/>
      <c r="F594" s="43"/>
      <c r="G594" s="43"/>
      <c r="H594" s="43"/>
      <c r="I594" s="43"/>
      <c r="J594" s="43"/>
      <c r="K594" s="43"/>
      <c r="L594" s="43"/>
      <c r="M594" s="43"/>
      <c r="N594" s="43"/>
      <c r="O594" s="43"/>
      <c r="P594" s="43"/>
    </row>
    <row r="595" spans="1:16" ht="12">
      <c r="A595" s="43"/>
      <c r="B595" s="43"/>
      <c r="C595" s="43"/>
      <c r="D595" s="43"/>
      <c r="E595" s="43"/>
      <c r="F595" s="43"/>
      <c r="G595" s="43"/>
      <c r="H595" s="43"/>
      <c r="I595" s="43"/>
      <c r="J595" s="43"/>
      <c r="K595" s="43"/>
      <c r="L595" s="43"/>
      <c r="M595" s="43"/>
      <c r="N595" s="43"/>
      <c r="O595" s="43"/>
      <c r="P595" s="43"/>
    </row>
    <row r="596" spans="1:16" ht="12">
      <c r="A596" s="43"/>
      <c r="B596" s="43"/>
      <c r="C596" s="43"/>
      <c r="D596" s="43"/>
      <c r="E596" s="43"/>
      <c r="F596" s="43"/>
      <c r="G596" s="43"/>
      <c r="H596" s="43"/>
      <c r="I596" s="43"/>
      <c r="J596" s="43"/>
      <c r="K596" s="43"/>
      <c r="L596" s="43"/>
      <c r="M596" s="43"/>
      <c r="N596" s="43"/>
      <c r="O596" s="43"/>
      <c r="P596" s="43"/>
    </row>
    <row r="597" spans="1:16" ht="12">
      <c r="A597" s="43"/>
      <c r="B597" s="43"/>
      <c r="C597" s="43"/>
      <c r="D597" s="43"/>
      <c r="E597" s="43"/>
      <c r="F597" s="43"/>
      <c r="G597" s="43"/>
      <c r="H597" s="43"/>
      <c r="I597" s="43"/>
      <c r="J597" s="43"/>
      <c r="K597" s="43"/>
      <c r="L597" s="43"/>
      <c r="M597" s="43"/>
      <c r="N597" s="43"/>
      <c r="O597" s="43"/>
      <c r="P597" s="43"/>
    </row>
    <row r="598" spans="1:16" ht="12">
      <c r="A598" s="43"/>
      <c r="B598" s="43"/>
      <c r="C598" s="43"/>
      <c r="D598" s="43"/>
      <c r="E598" s="43"/>
      <c r="F598" s="43"/>
      <c r="G598" s="43"/>
      <c r="H598" s="43"/>
      <c r="I598" s="43"/>
      <c r="J598" s="43"/>
      <c r="K598" s="43"/>
      <c r="L598" s="43"/>
      <c r="M598" s="43"/>
      <c r="N598" s="43"/>
      <c r="O598" s="43"/>
      <c r="P598" s="43"/>
    </row>
    <row r="599" spans="1:16" ht="12">
      <c r="A599" s="43"/>
      <c r="B599" s="43"/>
      <c r="C599" s="43"/>
      <c r="D599" s="43"/>
      <c r="E599" s="43"/>
      <c r="F599" s="43"/>
      <c r="G599" s="43"/>
      <c r="H599" s="43"/>
      <c r="I599" s="43"/>
      <c r="J599" s="43"/>
      <c r="K599" s="43"/>
      <c r="L599" s="43"/>
      <c r="M599" s="43"/>
      <c r="N599" s="43"/>
      <c r="O599" s="43"/>
      <c r="P599" s="43"/>
    </row>
    <row r="600" spans="1:16" ht="12">
      <c r="A600" s="43"/>
      <c r="B600" s="43"/>
      <c r="C600" s="43"/>
      <c r="D600" s="43"/>
      <c r="E600" s="43"/>
      <c r="F600" s="43"/>
      <c r="G600" s="43"/>
      <c r="H600" s="43"/>
      <c r="I600" s="43"/>
      <c r="J600" s="43"/>
      <c r="K600" s="43"/>
      <c r="L600" s="43"/>
      <c r="M600" s="43"/>
      <c r="N600" s="43"/>
      <c r="O600" s="43"/>
      <c r="P600" s="43"/>
    </row>
    <row r="601" spans="1:16" ht="12">
      <c r="A601" s="43"/>
      <c r="B601" s="43"/>
      <c r="C601" s="43"/>
      <c r="D601" s="43"/>
      <c r="E601" s="43"/>
      <c r="F601" s="43"/>
      <c r="G601" s="43"/>
      <c r="H601" s="43"/>
      <c r="I601" s="43"/>
      <c r="J601" s="43"/>
      <c r="K601" s="43"/>
      <c r="L601" s="43"/>
      <c r="M601" s="43"/>
      <c r="N601" s="43"/>
      <c r="O601" s="43"/>
      <c r="P601" s="43"/>
    </row>
    <row r="602" spans="1:16" ht="12">
      <c r="A602" s="43"/>
      <c r="B602" s="43"/>
      <c r="C602" s="43"/>
      <c r="D602" s="43"/>
      <c r="E602" s="43"/>
      <c r="F602" s="43"/>
      <c r="G602" s="43"/>
      <c r="H602" s="43"/>
      <c r="I602" s="43"/>
      <c r="J602" s="43"/>
      <c r="K602" s="43"/>
      <c r="L602" s="43"/>
      <c r="M602" s="43"/>
      <c r="N602" s="43"/>
      <c r="O602" s="43"/>
      <c r="P602" s="43"/>
    </row>
    <row r="603" spans="1:16" ht="12">
      <c r="A603" s="43"/>
      <c r="B603" s="43"/>
      <c r="C603" s="43"/>
      <c r="D603" s="43"/>
      <c r="E603" s="43"/>
      <c r="F603" s="43"/>
      <c r="G603" s="43"/>
      <c r="H603" s="43"/>
      <c r="I603" s="43"/>
      <c r="J603" s="43"/>
      <c r="K603" s="43"/>
      <c r="L603" s="43"/>
      <c r="M603" s="43"/>
      <c r="N603" s="43"/>
      <c r="O603" s="43"/>
      <c r="P603" s="43"/>
    </row>
    <row r="604" spans="1:16" ht="12">
      <c r="A604" s="43"/>
      <c r="B604" s="43"/>
      <c r="C604" s="43"/>
      <c r="D604" s="43"/>
      <c r="E604" s="43"/>
      <c r="F604" s="43"/>
      <c r="G604" s="43"/>
      <c r="H604" s="43"/>
      <c r="I604" s="43"/>
      <c r="J604" s="43"/>
      <c r="K604" s="43"/>
      <c r="L604" s="43"/>
      <c r="M604" s="43"/>
      <c r="N604" s="43"/>
      <c r="O604" s="43"/>
      <c r="P604" s="43"/>
    </row>
    <row r="605" spans="1:16" ht="12">
      <c r="A605" s="43"/>
      <c r="B605" s="43"/>
      <c r="C605" s="43"/>
      <c r="D605" s="43"/>
      <c r="E605" s="43"/>
      <c r="F605" s="43"/>
      <c r="G605" s="43"/>
      <c r="H605" s="43"/>
      <c r="I605" s="43"/>
      <c r="J605" s="43"/>
      <c r="K605" s="43"/>
      <c r="L605" s="43"/>
      <c r="M605" s="43"/>
      <c r="N605" s="43"/>
      <c r="O605" s="43"/>
      <c r="P605" s="43"/>
    </row>
    <row r="606" spans="1:16" ht="12">
      <c r="A606" s="43"/>
      <c r="B606" s="43"/>
      <c r="C606" s="43"/>
      <c r="D606" s="43"/>
      <c r="E606" s="43"/>
      <c r="F606" s="43"/>
      <c r="G606" s="43"/>
      <c r="H606" s="43"/>
      <c r="I606" s="43"/>
      <c r="J606" s="43"/>
      <c r="K606" s="43"/>
      <c r="L606" s="43"/>
      <c r="M606" s="43"/>
      <c r="N606" s="43"/>
      <c r="O606" s="43"/>
      <c r="P606" s="43"/>
    </row>
    <row r="607" spans="1:16" ht="12">
      <c r="A607" s="43"/>
      <c r="B607" s="43"/>
      <c r="C607" s="43"/>
      <c r="D607" s="43"/>
      <c r="E607" s="43"/>
      <c r="F607" s="43"/>
      <c r="G607" s="43"/>
      <c r="H607" s="43"/>
      <c r="I607" s="43"/>
      <c r="J607" s="43"/>
      <c r="K607" s="43"/>
      <c r="L607" s="43"/>
      <c r="M607" s="43"/>
      <c r="N607" s="43"/>
      <c r="O607" s="43"/>
      <c r="P607" s="43"/>
    </row>
    <row r="608" spans="1:16" ht="12">
      <c r="A608" s="43"/>
      <c r="B608" s="43"/>
      <c r="C608" s="43"/>
      <c r="D608" s="43"/>
      <c r="E608" s="43"/>
      <c r="F608" s="43"/>
      <c r="G608" s="43"/>
      <c r="H608" s="43"/>
      <c r="I608" s="43"/>
      <c r="J608" s="43"/>
      <c r="K608" s="43"/>
      <c r="L608" s="43"/>
      <c r="M608" s="43"/>
      <c r="N608" s="43"/>
      <c r="O608" s="43"/>
      <c r="P608" s="43"/>
    </row>
    <row r="609" spans="1:16" ht="12">
      <c r="A609" s="43"/>
      <c r="B609" s="43"/>
      <c r="C609" s="43"/>
      <c r="D609" s="43"/>
      <c r="E609" s="43"/>
      <c r="F609" s="43"/>
      <c r="G609" s="43"/>
      <c r="H609" s="43"/>
      <c r="I609" s="43"/>
      <c r="J609" s="43"/>
      <c r="K609" s="43"/>
      <c r="L609" s="43"/>
      <c r="M609" s="43"/>
      <c r="N609" s="43"/>
      <c r="O609" s="43"/>
      <c r="P609" s="43"/>
    </row>
    <row r="610" spans="1:16" ht="12">
      <c r="A610" s="43"/>
      <c r="B610" s="43"/>
      <c r="C610" s="43"/>
      <c r="D610" s="43"/>
      <c r="E610" s="43"/>
      <c r="F610" s="43"/>
      <c r="G610" s="43"/>
      <c r="H610" s="43"/>
      <c r="I610" s="43"/>
      <c r="J610" s="43"/>
      <c r="K610" s="43"/>
      <c r="L610" s="43"/>
      <c r="M610" s="43"/>
      <c r="N610" s="43"/>
      <c r="O610" s="43"/>
      <c r="P610" s="43"/>
    </row>
    <row r="611" spans="1:16" ht="12">
      <c r="A611" s="43"/>
      <c r="B611" s="43"/>
      <c r="C611" s="43"/>
      <c r="D611" s="43"/>
      <c r="E611" s="43"/>
      <c r="F611" s="43"/>
      <c r="G611" s="43"/>
      <c r="H611" s="43"/>
      <c r="I611" s="43"/>
      <c r="J611" s="43"/>
      <c r="K611" s="43"/>
      <c r="L611" s="43"/>
      <c r="M611" s="43"/>
      <c r="N611" s="43"/>
      <c r="O611" s="43"/>
      <c r="P611" s="43"/>
    </row>
    <row r="612" spans="1:16" ht="12">
      <c r="A612" s="43"/>
      <c r="B612" s="43"/>
      <c r="C612" s="43"/>
      <c r="D612" s="43"/>
      <c r="E612" s="43"/>
      <c r="F612" s="43"/>
      <c r="G612" s="43"/>
      <c r="H612" s="43"/>
      <c r="I612" s="43"/>
      <c r="J612" s="43"/>
      <c r="K612" s="43"/>
      <c r="L612" s="43"/>
      <c r="M612" s="43"/>
      <c r="N612" s="43"/>
      <c r="O612" s="43"/>
      <c r="P612" s="43"/>
    </row>
    <row r="613" spans="1:16" ht="12">
      <c r="A613" s="43"/>
      <c r="B613" s="43"/>
      <c r="C613" s="43"/>
      <c r="D613" s="43"/>
      <c r="E613" s="43"/>
      <c r="F613" s="43"/>
      <c r="G613" s="43"/>
      <c r="H613" s="43"/>
      <c r="I613" s="43"/>
      <c r="J613" s="43"/>
      <c r="K613" s="43"/>
      <c r="L613" s="43"/>
      <c r="M613" s="43"/>
      <c r="N613" s="43"/>
      <c r="O613" s="43"/>
      <c r="P613" s="43"/>
    </row>
    <row r="614" spans="1:16" ht="12">
      <c r="A614" s="43"/>
      <c r="B614" s="43"/>
      <c r="C614" s="43"/>
      <c r="D614" s="43"/>
      <c r="E614" s="43"/>
      <c r="F614" s="43"/>
      <c r="G614" s="43"/>
      <c r="H614" s="43"/>
      <c r="I614" s="43"/>
      <c r="J614" s="43"/>
      <c r="K614" s="43"/>
      <c r="L614" s="43"/>
      <c r="M614" s="43"/>
      <c r="N614" s="43"/>
      <c r="O614" s="43"/>
      <c r="P614" s="43"/>
    </row>
    <row r="615" spans="1:16" ht="12">
      <c r="A615" s="43"/>
      <c r="B615" s="43"/>
      <c r="C615" s="43"/>
      <c r="D615" s="43"/>
      <c r="E615" s="43"/>
      <c r="F615" s="43"/>
      <c r="G615" s="43"/>
      <c r="H615" s="43"/>
      <c r="I615" s="43"/>
      <c r="J615" s="43"/>
      <c r="K615" s="43"/>
      <c r="L615" s="43"/>
      <c r="M615" s="43"/>
      <c r="N615" s="43"/>
      <c r="O615" s="43"/>
      <c r="P615" s="43"/>
    </row>
    <row r="616" spans="1:16" ht="12">
      <c r="A616" s="43"/>
      <c r="B616" s="43"/>
      <c r="C616" s="43"/>
      <c r="D616" s="43"/>
      <c r="E616" s="43"/>
      <c r="F616" s="43"/>
      <c r="G616" s="43"/>
      <c r="H616" s="43"/>
      <c r="I616" s="43"/>
      <c r="J616" s="43"/>
      <c r="K616" s="43"/>
      <c r="L616" s="43"/>
      <c r="M616" s="43"/>
      <c r="N616" s="43"/>
      <c r="O616" s="43"/>
      <c r="P616" s="43"/>
    </row>
    <row r="617" spans="1:16" ht="12">
      <c r="A617" s="43"/>
      <c r="B617" s="43"/>
      <c r="C617" s="43"/>
      <c r="D617" s="43"/>
      <c r="E617" s="43"/>
      <c r="F617" s="43"/>
      <c r="G617" s="43"/>
      <c r="H617" s="43"/>
      <c r="I617" s="43"/>
      <c r="J617" s="43"/>
      <c r="K617" s="43"/>
      <c r="L617" s="43"/>
      <c r="M617" s="43"/>
      <c r="N617" s="43"/>
      <c r="O617" s="43"/>
      <c r="P617" s="43"/>
    </row>
    <row r="618" spans="1:16" ht="12">
      <c r="A618" s="43"/>
      <c r="B618" s="43"/>
      <c r="C618" s="43"/>
      <c r="D618" s="43"/>
      <c r="E618" s="43"/>
      <c r="F618" s="43"/>
      <c r="G618" s="43"/>
      <c r="H618" s="43"/>
      <c r="I618" s="43"/>
      <c r="J618" s="43"/>
      <c r="K618" s="43"/>
      <c r="L618" s="43"/>
      <c r="M618" s="43"/>
      <c r="N618" s="43"/>
      <c r="O618" s="43"/>
      <c r="P618" s="43"/>
    </row>
    <row r="619" spans="1:16" ht="12">
      <c r="A619" s="43"/>
      <c r="B619" s="43"/>
      <c r="C619" s="43"/>
      <c r="D619" s="43"/>
      <c r="E619" s="43"/>
      <c r="F619" s="43"/>
      <c r="G619" s="43"/>
      <c r="H619" s="43"/>
      <c r="I619" s="43"/>
      <c r="J619" s="43"/>
      <c r="K619" s="43"/>
      <c r="L619" s="43"/>
      <c r="M619" s="43"/>
      <c r="N619" s="43"/>
      <c r="O619" s="43"/>
      <c r="P619" s="43"/>
    </row>
    <row r="620" spans="1:16" ht="12">
      <c r="A620" s="43"/>
      <c r="B620" s="43"/>
      <c r="C620" s="43"/>
      <c r="D620" s="43"/>
      <c r="E620" s="43"/>
      <c r="F620" s="43"/>
      <c r="G620" s="43"/>
      <c r="H620" s="43"/>
      <c r="I620" s="43"/>
      <c r="J620" s="43"/>
      <c r="K620" s="43"/>
      <c r="L620" s="43"/>
      <c r="M620" s="43"/>
      <c r="N620" s="43"/>
      <c r="O620" s="43"/>
      <c r="P620" s="43"/>
    </row>
    <row r="621" spans="1:16" ht="12">
      <c r="A621" s="43"/>
      <c r="B621" s="43"/>
      <c r="C621" s="43"/>
      <c r="D621" s="43"/>
      <c r="E621" s="43"/>
      <c r="F621" s="43"/>
      <c r="G621" s="43"/>
      <c r="H621" s="43"/>
      <c r="I621" s="43"/>
      <c r="J621" s="43"/>
      <c r="K621" s="43"/>
      <c r="L621" s="43"/>
      <c r="M621" s="43"/>
      <c r="N621" s="43"/>
      <c r="O621" s="43"/>
      <c r="P621" s="43"/>
    </row>
    <row r="622" spans="1:16" ht="12">
      <c r="A622" s="43"/>
      <c r="B622" s="43"/>
      <c r="C622" s="43"/>
      <c r="D622" s="43"/>
      <c r="E622" s="43"/>
      <c r="F622" s="43"/>
      <c r="G622" s="43"/>
      <c r="H622" s="43"/>
      <c r="I622" s="43"/>
      <c r="J622" s="43"/>
      <c r="K622" s="43"/>
      <c r="L622" s="43"/>
      <c r="M622" s="43"/>
      <c r="N622" s="43"/>
      <c r="O622" s="43"/>
      <c r="P622" s="43"/>
    </row>
    <row r="623" spans="1:16" ht="12">
      <c r="A623" s="43"/>
      <c r="B623" s="43"/>
      <c r="C623" s="43"/>
      <c r="D623" s="43"/>
      <c r="E623" s="43"/>
      <c r="F623" s="43"/>
      <c r="G623" s="43"/>
      <c r="H623" s="43"/>
      <c r="I623" s="43"/>
      <c r="J623" s="43"/>
      <c r="K623" s="43"/>
      <c r="L623" s="43"/>
      <c r="M623" s="43"/>
      <c r="N623" s="43"/>
      <c r="O623" s="43"/>
      <c r="P623" s="43"/>
    </row>
    <row r="624" spans="1:16" ht="12">
      <c r="A624" s="43"/>
      <c r="B624" s="43"/>
      <c r="C624" s="43"/>
      <c r="D624" s="43"/>
      <c r="E624" s="43"/>
      <c r="F624" s="43"/>
      <c r="G624" s="43"/>
      <c r="H624" s="43"/>
      <c r="I624" s="43"/>
      <c r="J624" s="43"/>
      <c r="K624" s="43"/>
      <c r="L624" s="43"/>
      <c r="M624" s="43"/>
      <c r="N624" s="43"/>
      <c r="O624" s="43"/>
      <c r="P624" s="43"/>
    </row>
    <row r="625" spans="1:16" ht="12">
      <c r="A625" s="43"/>
      <c r="B625" s="43"/>
      <c r="C625" s="43"/>
      <c r="D625" s="43"/>
      <c r="E625" s="43"/>
      <c r="F625" s="43"/>
      <c r="G625" s="43"/>
      <c r="H625" s="43"/>
      <c r="I625" s="43"/>
      <c r="J625" s="43"/>
      <c r="K625" s="43"/>
      <c r="L625" s="43"/>
      <c r="M625" s="43"/>
      <c r="N625" s="43"/>
      <c r="O625" s="43"/>
      <c r="P625" s="43"/>
    </row>
    <row r="626" spans="1:16" ht="12">
      <c r="A626" s="43"/>
      <c r="B626" s="43"/>
      <c r="C626" s="43"/>
      <c r="D626" s="43"/>
      <c r="E626" s="43"/>
      <c r="F626" s="43"/>
      <c r="G626" s="43"/>
      <c r="H626" s="43"/>
      <c r="I626" s="43"/>
      <c r="J626" s="43"/>
      <c r="K626" s="43"/>
      <c r="L626" s="43"/>
      <c r="M626" s="43"/>
      <c r="N626" s="43"/>
      <c r="O626" s="43"/>
      <c r="P626" s="43"/>
    </row>
    <row r="627" spans="1:16" ht="12">
      <c r="A627" s="43"/>
      <c r="B627" s="43"/>
      <c r="C627" s="43"/>
      <c r="D627" s="43"/>
      <c r="E627" s="43"/>
      <c r="F627" s="43"/>
      <c r="G627" s="43"/>
      <c r="H627" s="43"/>
      <c r="I627" s="43"/>
      <c r="J627" s="43"/>
      <c r="K627" s="43"/>
      <c r="L627" s="43"/>
      <c r="M627" s="43"/>
      <c r="N627" s="43"/>
      <c r="O627" s="43"/>
      <c r="P627" s="43"/>
    </row>
    <row r="628" spans="1:16" ht="12">
      <c r="A628" s="43"/>
      <c r="B628" s="43"/>
      <c r="C628" s="43"/>
      <c r="D628" s="43"/>
      <c r="E628" s="43"/>
      <c r="F628" s="43"/>
      <c r="G628" s="43"/>
      <c r="H628" s="43"/>
      <c r="I628" s="43"/>
      <c r="J628" s="43"/>
      <c r="K628" s="43"/>
      <c r="L628" s="43"/>
      <c r="M628" s="43"/>
      <c r="N628" s="43"/>
      <c r="O628" s="43"/>
      <c r="P628" s="43"/>
    </row>
    <row r="629" spans="1:16" ht="12">
      <c r="A629" s="43"/>
      <c r="B629" s="43"/>
      <c r="C629" s="43"/>
      <c r="D629" s="43"/>
      <c r="E629" s="43"/>
      <c r="F629" s="43"/>
      <c r="G629" s="43"/>
      <c r="H629" s="43"/>
      <c r="I629" s="43"/>
      <c r="J629" s="43"/>
      <c r="K629" s="43"/>
      <c r="L629" s="43"/>
      <c r="M629" s="43"/>
      <c r="N629" s="43"/>
      <c r="O629" s="43"/>
      <c r="P629" s="43"/>
    </row>
    <row r="630" spans="1:16" ht="12">
      <c r="A630" s="43"/>
      <c r="B630" s="43"/>
      <c r="C630" s="43"/>
      <c r="D630" s="43"/>
      <c r="E630" s="43"/>
      <c r="F630" s="43"/>
      <c r="G630" s="43"/>
      <c r="H630" s="43"/>
      <c r="I630" s="43"/>
      <c r="J630" s="43"/>
      <c r="K630" s="43"/>
      <c r="L630" s="43"/>
      <c r="M630" s="43"/>
      <c r="N630" s="43"/>
      <c r="O630" s="43"/>
      <c r="P630" s="43"/>
    </row>
    <row r="631" spans="1:16" ht="12">
      <c r="A631" s="43"/>
      <c r="B631" s="43"/>
      <c r="C631" s="43"/>
      <c r="D631" s="43"/>
      <c r="E631" s="43"/>
      <c r="F631" s="43"/>
      <c r="G631" s="43"/>
      <c r="H631" s="43"/>
      <c r="I631" s="43"/>
      <c r="J631" s="43"/>
      <c r="K631" s="43"/>
      <c r="L631" s="43"/>
      <c r="M631" s="43"/>
      <c r="N631" s="43"/>
      <c r="O631" s="43"/>
      <c r="P631" s="43"/>
    </row>
    <row r="632" spans="1:16" ht="12">
      <c r="A632" s="43"/>
      <c r="B632" s="43"/>
      <c r="C632" s="43"/>
      <c r="D632" s="43"/>
      <c r="E632" s="43"/>
      <c r="F632" s="43"/>
      <c r="G632" s="43"/>
      <c r="H632" s="43"/>
      <c r="I632" s="43"/>
      <c r="J632" s="43"/>
      <c r="K632" s="43"/>
      <c r="L632" s="43"/>
      <c r="M632" s="43"/>
      <c r="N632" s="43"/>
      <c r="O632" s="43"/>
      <c r="P632" s="43"/>
    </row>
    <row r="633" spans="1:16" ht="12">
      <c r="A633" s="43"/>
      <c r="B633" s="43"/>
      <c r="C633" s="43"/>
      <c r="D633" s="43"/>
      <c r="E633" s="43"/>
      <c r="F633" s="43"/>
      <c r="G633" s="43"/>
      <c r="H633" s="43"/>
      <c r="I633" s="43"/>
      <c r="J633" s="43"/>
      <c r="K633" s="43"/>
      <c r="L633" s="43"/>
      <c r="M633" s="43"/>
      <c r="N633" s="43"/>
      <c r="O633" s="43"/>
      <c r="P633" s="43"/>
    </row>
    <row r="634" spans="1:16" ht="12">
      <c r="A634" s="43"/>
      <c r="B634" s="43"/>
      <c r="C634" s="43"/>
      <c r="D634" s="43"/>
      <c r="E634" s="43"/>
      <c r="F634" s="43"/>
      <c r="G634" s="43"/>
      <c r="H634" s="43"/>
      <c r="I634" s="43"/>
      <c r="J634" s="43"/>
      <c r="K634" s="43"/>
      <c r="L634" s="43"/>
      <c r="M634" s="43"/>
      <c r="N634" s="43"/>
      <c r="O634" s="43"/>
      <c r="P634" s="43"/>
    </row>
    <row r="635" spans="1:16" ht="12">
      <c r="A635" s="43"/>
      <c r="B635" s="43"/>
      <c r="C635" s="43"/>
      <c r="D635" s="43"/>
      <c r="E635" s="43"/>
      <c r="F635" s="43"/>
      <c r="G635" s="43"/>
      <c r="H635" s="43"/>
      <c r="I635" s="43"/>
      <c r="J635" s="43"/>
      <c r="K635" s="43"/>
      <c r="L635" s="43"/>
      <c r="M635" s="43"/>
      <c r="N635" s="43"/>
      <c r="O635" s="43"/>
      <c r="P635" s="43"/>
    </row>
    <row r="636" spans="1:16" ht="12">
      <c r="A636" s="43"/>
      <c r="B636" s="43"/>
      <c r="C636" s="43"/>
      <c r="D636" s="43"/>
      <c r="E636" s="43"/>
      <c r="F636" s="43"/>
      <c r="G636" s="43"/>
      <c r="H636" s="43"/>
      <c r="I636" s="43"/>
      <c r="J636" s="43"/>
      <c r="K636" s="43"/>
      <c r="L636" s="43"/>
      <c r="M636" s="43"/>
      <c r="N636" s="43"/>
      <c r="O636" s="43"/>
      <c r="P636" s="43"/>
    </row>
    <row r="637" spans="1:16" ht="12">
      <c r="A637" s="43"/>
      <c r="B637" s="43"/>
      <c r="C637" s="43"/>
      <c r="D637" s="43"/>
      <c r="E637" s="43"/>
      <c r="F637" s="43"/>
      <c r="G637" s="43"/>
      <c r="H637" s="43"/>
      <c r="I637" s="43"/>
      <c r="J637" s="43"/>
      <c r="K637" s="43"/>
      <c r="L637" s="43"/>
      <c r="M637" s="43"/>
      <c r="N637" s="43"/>
      <c r="O637" s="43"/>
      <c r="P637" s="43"/>
    </row>
    <row r="638" spans="1:16" ht="12">
      <c r="A638" s="43"/>
      <c r="B638" s="43"/>
      <c r="C638" s="43"/>
      <c r="D638" s="43"/>
      <c r="E638" s="43"/>
      <c r="F638" s="43"/>
      <c r="G638" s="43"/>
      <c r="H638" s="43"/>
      <c r="I638" s="43"/>
      <c r="J638" s="43"/>
      <c r="K638" s="43"/>
      <c r="L638" s="43"/>
      <c r="M638" s="43"/>
      <c r="N638" s="43"/>
      <c r="O638" s="43"/>
      <c r="P638" s="43"/>
    </row>
    <row r="639" spans="1:16" ht="12">
      <c r="A639" s="43"/>
      <c r="B639" s="43"/>
      <c r="C639" s="43"/>
      <c r="D639" s="43"/>
      <c r="E639" s="43"/>
      <c r="F639" s="43"/>
      <c r="G639" s="43"/>
      <c r="H639" s="43"/>
      <c r="I639" s="43"/>
      <c r="J639" s="43"/>
      <c r="K639" s="43"/>
      <c r="L639" s="43"/>
      <c r="M639" s="43"/>
      <c r="N639" s="43"/>
      <c r="O639" s="43"/>
      <c r="P639" s="43"/>
    </row>
    <row r="640" spans="1:16" ht="12">
      <c r="A640" s="43"/>
      <c r="B640" s="43"/>
      <c r="C640" s="43"/>
      <c r="D640" s="43"/>
      <c r="E640" s="43"/>
      <c r="F640" s="43"/>
      <c r="G640" s="43"/>
      <c r="H640" s="43"/>
      <c r="I640" s="43"/>
      <c r="J640" s="43"/>
      <c r="K640" s="43"/>
      <c r="L640" s="43"/>
      <c r="M640" s="43"/>
      <c r="N640" s="43"/>
      <c r="O640" s="43"/>
      <c r="P640" s="43"/>
    </row>
    <row r="641" spans="1:16" ht="12">
      <c r="A641" s="43"/>
      <c r="B641" s="43"/>
      <c r="C641" s="43"/>
      <c r="D641" s="43"/>
      <c r="E641" s="43"/>
      <c r="F641" s="43"/>
      <c r="G641" s="43"/>
      <c r="H641" s="43"/>
      <c r="I641" s="43"/>
      <c r="J641" s="43"/>
      <c r="K641" s="43"/>
      <c r="L641" s="43"/>
      <c r="M641" s="43"/>
      <c r="N641" s="43"/>
      <c r="O641" s="43"/>
      <c r="P641" s="43"/>
    </row>
    <row r="642" spans="1:16" ht="12">
      <c r="A642" s="43"/>
      <c r="B642" s="43"/>
      <c r="C642" s="43"/>
      <c r="D642" s="43"/>
      <c r="E642" s="43"/>
      <c r="F642" s="43"/>
      <c r="G642" s="43"/>
      <c r="H642" s="43"/>
      <c r="I642" s="43"/>
      <c r="J642" s="43"/>
      <c r="K642" s="43"/>
      <c r="L642" s="43"/>
      <c r="M642" s="43"/>
      <c r="N642" s="43"/>
      <c r="O642" s="43"/>
      <c r="P642" s="43"/>
    </row>
    <row r="643" spans="1:16" ht="12">
      <c r="A643" s="43"/>
      <c r="B643" s="43"/>
      <c r="C643" s="43"/>
      <c r="D643" s="43"/>
      <c r="E643" s="43"/>
      <c r="F643" s="43"/>
      <c r="G643" s="43"/>
      <c r="H643" s="43"/>
      <c r="I643" s="43"/>
      <c r="J643" s="43"/>
      <c r="K643" s="43"/>
      <c r="L643" s="43"/>
      <c r="M643" s="43"/>
      <c r="N643" s="43"/>
      <c r="O643" s="43"/>
      <c r="P643" s="43"/>
    </row>
    <row r="644" spans="1:16" ht="12">
      <c r="A644" s="43"/>
      <c r="B644" s="43"/>
      <c r="C644" s="43"/>
      <c r="D644" s="43"/>
      <c r="E644" s="43"/>
      <c r="F644" s="43"/>
      <c r="G644" s="43"/>
      <c r="H644" s="43"/>
      <c r="I644" s="43"/>
      <c r="J644" s="43"/>
      <c r="K644" s="43"/>
      <c r="L644" s="43"/>
      <c r="M644" s="43"/>
      <c r="N644" s="43"/>
      <c r="O644" s="43"/>
      <c r="P644" s="43"/>
    </row>
    <row r="645" spans="1:16" ht="12">
      <c r="A645" s="43"/>
      <c r="B645" s="43"/>
      <c r="C645" s="43"/>
      <c r="D645" s="43"/>
      <c r="E645" s="43"/>
      <c r="F645" s="43"/>
      <c r="G645" s="43"/>
      <c r="H645" s="43"/>
      <c r="I645" s="43"/>
      <c r="J645" s="43"/>
      <c r="K645" s="43"/>
      <c r="L645" s="43"/>
      <c r="M645" s="43"/>
      <c r="N645" s="43"/>
      <c r="O645" s="43"/>
      <c r="P645" s="43"/>
    </row>
    <row r="646" spans="1:16" ht="12">
      <c r="A646" s="43"/>
      <c r="B646" s="43"/>
      <c r="C646" s="43"/>
      <c r="D646" s="43"/>
      <c r="E646" s="43"/>
      <c r="F646" s="43"/>
      <c r="G646" s="43"/>
      <c r="H646" s="43"/>
      <c r="I646" s="43"/>
      <c r="J646" s="43"/>
      <c r="K646" s="43"/>
      <c r="L646" s="43"/>
      <c r="M646" s="43"/>
      <c r="N646" s="43"/>
      <c r="O646" s="43"/>
      <c r="P646" s="43"/>
    </row>
    <row r="647" spans="1:16" ht="12">
      <c r="A647" s="43"/>
      <c r="B647" s="43"/>
      <c r="C647" s="43"/>
      <c r="D647" s="43"/>
      <c r="E647" s="43"/>
      <c r="F647" s="43"/>
      <c r="G647" s="43"/>
      <c r="H647" s="43"/>
      <c r="I647" s="43"/>
      <c r="J647" s="43"/>
      <c r="K647" s="43"/>
      <c r="L647" s="43"/>
      <c r="M647" s="43"/>
      <c r="N647" s="43"/>
      <c r="O647" s="43"/>
      <c r="P647" s="43"/>
    </row>
    <row r="648" spans="1:16" ht="12">
      <c r="A648" s="43"/>
      <c r="B648" s="43"/>
      <c r="C648" s="43"/>
      <c r="D648" s="43"/>
      <c r="E648" s="43"/>
      <c r="F648" s="43"/>
      <c r="G648" s="43"/>
      <c r="H648" s="43"/>
      <c r="I648" s="43"/>
      <c r="J648" s="43"/>
      <c r="K648" s="43"/>
      <c r="L648" s="43"/>
      <c r="M648" s="43"/>
      <c r="N648" s="43"/>
      <c r="O648" s="43"/>
      <c r="P648" s="43"/>
    </row>
    <row r="649" spans="1:16" ht="12">
      <c r="A649" s="43"/>
      <c r="B649" s="43"/>
      <c r="C649" s="43"/>
      <c r="D649" s="43"/>
      <c r="E649" s="43"/>
      <c r="F649" s="43"/>
      <c r="G649" s="43"/>
      <c r="H649" s="43"/>
      <c r="I649" s="43"/>
      <c r="J649" s="43"/>
      <c r="K649" s="43"/>
      <c r="L649" s="43"/>
      <c r="M649" s="43"/>
      <c r="N649" s="43"/>
      <c r="O649" s="43"/>
      <c r="P649" s="43"/>
    </row>
    <row r="650" spans="1:16" ht="12">
      <c r="A650" s="43"/>
      <c r="B650" s="43"/>
      <c r="C650" s="43"/>
      <c r="D650" s="43"/>
      <c r="E650" s="43"/>
      <c r="F650" s="43"/>
      <c r="G650" s="43"/>
      <c r="H650" s="43"/>
      <c r="I650" s="43"/>
      <c r="J650" s="43"/>
      <c r="K650" s="43"/>
      <c r="L650" s="43"/>
      <c r="M650" s="43"/>
      <c r="N650" s="43"/>
      <c r="O650" s="43"/>
      <c r="P650" s="43"/>
    </row>
    <row r="651" spans="1:16" ht="12">
      <c r="A651" s="43"/>
      <c r="B651" s="43"/>
      <c r="C651" s="43"/>
      <c r="D651" s="43"/>
      <c r="E651" s="43"/>
      <c r="F651" s="43"/>
      <c r="G651" s="43"/>
      <c r="H651" s="43"/>
      <c r="I651" s="43"/>
      <c r="J651" s="43"/>
      <c r="K651" s="43"/>
      <c r="L651" s="43"/>
      <c r="M651" s="43"/>
      <c r="N651" s="43"/>
      <c r="O651" s="43"/>
      <c r="P651" s="43"/>
    </row>
    <row r="652" spans="1:16" ht="12">
      <c r="A652" s="43"/>
      <c r="B652" s="43"/>
      <c r="C652" s="43"/>
      <c r="D652" s="43"/>
      <c r="E652" s="43"/>
      <c r="F652" s="43"/>
      <c r="G652" s="43"/>
      <c r="H652" s="43"/>
      <c r="I652" s="43"/>
      <c r="J652" s="43"/>
      <c r="K652" s="43"/>
      <c r="L652" s="43"/>
      <c r="M652" s="43"/>
      <c r="N652" s="43"/>
      <c r="O652" s="43"/>
      <c r="P652" s="43"/>
    </row>
    <row r="653" spans="1:16" ht="12">
      <c r="A653" s="43"/>
      <c r="B653" s="43"/>
      <c r="C653" s="43"/>
      <c r="D653" s="43"/>
      <c r="E653" s="43"/>
      <c r="F653" s="43"/>
      <c r="G653" s="43"/>
      <c r="H653" s="43"/>
      <c r="I653" s="43"/>
      <c r="J653" s="43"/>
      <c r="K653" s="43"/>
      <c r="L653" s="43"/>
      <c r="M653" s="43"/>
      <c r="N653" s="43"/>
      <c r="O653" s="43"/>
      <c r="P653" s="43"/>
    </row>
    <row r="654" spans="1:16" ht="12">
      <c r="A654" s="43"/>
      <c r="B654" s="43"/>
      <c r="C654" s="43"/>
      <c r="D654" s="43"/>
      <c r="E654" s="43"/>
      <c r="F654" s="43"/>
      <c r="G654" s="43"/>
      <c r="H654" s="43"/>
      <c r="I654" s="43"/>
      <c r="J654" s="43"/>
      <c r="K654" s="43"/>
      <c r="L654" s="43"/>
      <c r="M654" s="43"/>
      <c r="N654" s="43"/>
      <c r="O654" s="43"/>
      <c r="P654" s="43"/>
    </row>
    <row r="655" spans="1:16" ht="12">
      <c r="A655" s="43"/>
      <c r="B655" s="43"/>
      <c r="C655" s="43"/>
      <c r="D655" s="43"/>
      <c r="E655" s="43"/>
      <c r="F655" s="43"/>
      <c r="G655" s="43"/>
      <c r="H655" s="43"/>
      <c r="I655" s="43"/>
      <c r="J655" s="43"/>
      <c r="K655" s="43"/>
      <c r="L655" s="43"/>
      <c r="M655" s="43"/>
      <c r="N655" s="43"/>
      <c r="O655" s="43"/>
      <c r="P655" s="43"/>
    </row>
    <row r="656" spans="1:16" ht="12">
      <c r="A656" s="43"/>
      <c r="B656" s="43"/>
      <c r="C656" s="43"/>
      <c r="D656" s="43"/>
      <c r="E656" s="43"/>
      <c r="F656" s="43"/>
      <c r="G656" s="43"/>
      <c r="H656" s="43"/>
      <c r="I656" s="43"/>
      <c r="J656" s="43"/>
      <c r="K656" s="43"/>
      <c r="L656" s="43"/>
      <c r="M656" s="43"/>
      <c r="N656" s="43"/>
      <c r="O656" s="43"/>
      <c r="P656" s="43"/>
    </row>
    <row r="657" spans="1:16" ht="12">
      <c r="A657" s="43"/>
      <c r="B657" s="43"/>
      <c r="C657" s="43"/>
      <c r="D657" s="43"/>
      <c r="E657" s="43"/>
      <c r="F657" s="43"/>
      <c r="G657" s="43"/>
      <c r="H657" s="43"/>
      <c r="I657" s="43"/>
      <c r="J657" s="43"/>
      <c r="K657" s="43"/>
      <c r="L657" s="43"/>
      <c r="M657" s="43"/>
      <c r="N657" s="43"/>
      <c r="O657" s="43"/>
      <c r="P657" s="43"/>
    </row>
    <row r="658" spans="1:16" ht="12">
      <c r="A658" s="43"/>
      <c r="B658" s="43"/>
      <c r="C658" s="43"/>
      <c r="D658" s="43"/>
      <c r="E658" s="43"/>
      <c r="F658" s="43"/>
      <c r="G658" s="43"/>
      <c r="H658" s="43"/>
      <c r="I658" s="43"/>
      <c r="J658" s="43"/>
      <c r="K658" s="43"/>
      <c r="L658" s="43"/>
      <c r="M658" s="43"/>
      <c r="N658" s="43"/>
      <c r="O658" s="43"/>
      <c r="P658" s="43"/>
    </row>
    <row r="659" spans="1:16" ht="12">
      <c r="A659" s="43"/>
      <c r="B659" s="43"/>
      <c r="C659" s="43"/>
      <c r="D659" s="43"/>
      <c r="E659" s="43"/>
      <c r="F659" s="43"/>
      <c r="G659" s="43"/>
      <c r="H659" s="43"/>
      <c r="I659" s="43"/>
      <c r="J659" s="43"/>
      <c r="K659" s="43"/>
      <c r="L659" s="43"/>
      <c r="M659" s="43"/>
      <c r="N659" s="43"/>
      <c r="O659" s="43"/>
      <c r="P659" s="43"/>
    </row>
    <row r="660" spans="1:16" ht="12">
      <c r="A660" s="43"/>
      <c r="B660" s="43"/>
      <c r="C660" s="43"/>
      <c r="D660" s="43"/>
      <c r="E660" s="43"/>
      <c r="F660" s="43"/>
      <c r="G660" s="43"/>
      <c r="H660" s="43"/>
      <c r="I660" s="43"/>
      <c r="J660" s="43"/>
      <c r="K660" s="43"/>
      <c r="L660" s="43"/>
      <c r="M660" s="43"/>
      <c r="N660" s="43"/>
      <c r="O660" s="43"/>
      <c r="P660" s="43"/>
    </row>
    <row r="661" spans="1:16" ht="12">
      <c r="A661" s="43"/>
      <c r="B661" s="43"/>
      <c r="C661" s="43"/>
      <c r="D661" s="43"/>
      <c r="E661" s="43"/>
      <c r="F661" s="43"/>
      <c r="G661" s="43"/>
      <c r="H661" s="43"/>
      <c r="I661" s="43"/>
      <c r="J661" s="43"/>
      <c r="K661" s="43"/>
      <c r="L661" s="43"/>
      <c r="M661" s="43"/>
      <c r="N661" s="43"/>
      <c r="O661" s="43"/>
      <c r="P661" s="43"/>
    </row>
    <row r="662" spans="1:16" ht="12">
      <c r="A662" s="43"/>
      <c r="B662" s="43"/>
      <c r="C662" s="43"/>
      <c r="D662" s="43"/>
      <c r="E662" s="43"/>
      <c r="F662" s="43"/>
      <c r="G662" s="43"/>
      <c r="H662" s="43"/>
      <c r="I662" s="43"/>
      <c r="J662" s="43"/>
      <c r="K662" s="43"/>
      <c r="L662" s="43"/>
      <c r="M662" s="43"/>
      <c r="N662" s="43"/>
      <c r="O662" s="43"/>
      <c r="P662" s="43"/>
    </row>
    <row r="663" spans="1:16" ht="12">
      <c r="A663" s="43"/>
      <c r="B663" s="43"/>
      <c r="C663" s="43"/>
      <c r="D663" s="43"/>
      <c r="E663" s="43"/>
      <c r="F663" s="43"/>
      <c r="G663" s="43"/>
      <c r="H663" s="43"/>
      <c r="I663" s="43"/>
      <c r="J663" s="43"/>
      <c r="K663" s="43"/>
      <c r="L663" s="43"/>
      <c r="M663" s="43"/>
      <c r="N663" s="43"/>
      <c r="O663" s="43"/>
      <c r="P663" s="43"/>
    </row>
    <row r="664" spans="1:16" ht="12">
      <c r="A664" s="43"/>
      <c r="B664" s="43"/>
      <c r="C664" s="43"/>
      <c r="D664" s="43"/>
      <c r="E664" s="43"/>
      <c r="F664" s="43"/>
      <c r="G664" s="43"/>
      <c r="H664" s="43"/>
      <c r="I664" s="43"/>
      <c r="J664" s="43"/>
      <c r="K664" s="43"/>
      <c r="L664" s="43"/>
      <c r="M664" s="43"/>
      <c r="N664" s="43"/>
      <c r="O664" s="43"/>
      <c r="P664" s="43"/>
    </row>
    <row r="665" spans="1:16" ht="12">
      <c r="A665" s="43"/>
      <c r="B665" s="43"/>
      <c r="C665" s="43"/>
      <c r="D665" s="43"/>
      <c r="E665" s="43"/>
      <c r="F665" s="43"/>
      <c r="G665" s="43"/>
      <c r="H665" s="43"/>
      <c r="I665" s="43"/>
      <c r="J665" s="43"/>
      <c r="K665" s="43"/>
      <c r="L665" s="43"/>
      <c r="M665" s="43"/>
      <c r="N665" s="43"/>
      <c r="O665" s="43"/>
      <c r="P665" s="43"/>
    </row>
    <row r="666" spans="1:16" ht="12">
      <c r="A666" s="43"/>
      <c r="B666" s="43"/>
      <c r="C666" s="43"/>
      <c r="D666" s="43"/>
      <c r="E666" s="43"/>
      <c r="F666" s="43"/>
      <c r="G666" s="43"/>
      <c r="H666" s="43"/>
      <c r="I666" s="43"/>
      <c r="J666" s="43"/>
      <c r="K666" s="43"/>
      <c r="L666" s="43"/>
      <c r="M666" s="43"/>
      <c r="N666" s="43"/>
      <c r="O666" s="43"/>
      <c r="P666" s="43"/>
    </row>
    <row r="667" spans="1:16" ht="12">
      <c r="A667" s="43"/>
      <c r="B667" s="43"/>
      <c r="C667" s="43"/>
      <c r="D667" s="43"/>
      <c r="E667" s="43"/>
      <c r="F667" s="43"/>
      <c r="G667" s="43"/>
      <c r="H667" s="43"/>
      <c r="I667" s="43"/>
      <c r="J667" s="43"/>
      <c r="K667" s="43"/>
      <c r="L667" s="43"/>
      <c r="M667" s="43"/>
      <c r="N667" s="43"/>
      <c r="O667" s="43"/>
      <c r="P667" s="43"/>
    </row>
    <row r="668" spans="1:16" ht="12">
      <c r="A668" s="43"/>
      <c r="B668" s="43"/>
      <c r="C668" s="43"/>
      <c r="D668" s="43"/>
      <c r="E668" s="43"/>
      <c r="F668" s="43"/>
      <c r="G668" s="43"/>
      <c r="H668" s="43"/>
      <c r="I668" s="43"/>
      <c r="J668" s="43"/>
      <c r="K668" s="43"/>
      <c r="L668" s="43"/>
      <c r="M668" s="43"/>
      <c r="N668" s="43"/>
      <c r="O668" s="43"/>
      <c r="P668" s="43"/>
    </row>
    <row r="669" spans="1:16" ht="12">
      <c r="A669" s="43"/>
      <c r="B669" s="43"/>
      <c r="C669" s="43"/>
      <c r="D669" s="43"/>
      <c r="E669" s="43"/>
      <c r="F669" s="43"/>
      <c r="G669" s="43"/>
      <c r="H669" s="43"/>
      <c r="I669" s="43"/>
      <c r="J669" s="43"/>
      <c r="K669" s="43"/>
      <c r="L669" s="43"/>
      <c r="M669" s="43"/>
      <c r="N669" s="43"/>
      <c r="O669" s="43"/>
      <c r="P669" s="43"/>
    </row>
    <row r="670" spans="1:16" ht="12">
      <c r="A670" s="43"/>
      <c r="B670" s="43"/>
      <c r="C670" s="43"/>
      <c r="D670" s="43"/>
      <c r="E670" s="43"/>
      <c r="F670" s="43"/>
      <c r="G670" s="43"/>
      <c r="H670" s="43"/>
      <c r="I670" s="43"/>
      <c r="J670" s="43"/>
      <c r="K670" s="43"/>
      <c r="L670" s="43"/>
      <c r="M670" s="43"/>
      <c r="N670" s="43"/>
      <c r="O670" s="43"/>
      <c r="P670" s="43"/>
    </row>
    <row r="671" spans="1:16" ht="12">
      <c r="A671" s="43"/>
      <c r="B671" s="43"/>
      <c r="C671" s="43"/>
      <c r="D671" s="43"/>
      <c r="E671" s="43"/>
      <c r="F671" s="43"/>
      <c r="G671" s="43"/>
      <c r="H671" s="43"/>
      <c r="I671" s="43"/>
      <c r="J671" s="43"/>
      <c r="K671" s="43"/>
      <c r="L671" s="43"/>
      <c r="M671" s="43"/>
      <c r="N671" s="43"/>
      <c r="O671" s="43"/>
      <c r="P671" s="43"/>
    </row>
    <row r="672" spans="1:16" ht="12">
      <c r="A672" s="43"/>
      <c r="B672" s="43"/>
      <c r="C672" s="43"/>
      <c r="D672" s="43"/>
      <c r="E672" s="43"/>
      <c r="F672" s="43"/>
      <c r="G672" s="43"/>
      <c r="H672" s="43"/>
      <c r="I672" s="43"/>
      <c r="J672" s="43"/>
      <c r="K672" s="43"/>
      <c r="L672" s="43"/>
      <c r="M672" s="43"/>
      <c r="N672" s="43"/>
      <c r="O672" s="43"/>
      <c r="P672" s="43"/>
    </row>
    <row r="673" spans="1:16" ht="12">
      <c r="A673" s="43"/>
      <c r="B673" s="43"/>
      <c r="C673" s="43"/>
      <c r="D673" s="43"/>
      <c r="E673" s="43"/>
      <c r="F673" s="43"/>
      <c r="G673" s="43"/>
      <c r="H673" s="43"/>
      <c r="I673" s="43"/>
      <c r="J673" s="43"/>
      <c r="K673" s="43"/>
      <c r="L673" s="43"/>
      <c r="M673" s="43"/>
      <c r="N673" s="43"/>
      <c r="O673" s="43"/>
      <c r="P673" s="43"/>
    </row>
    <row r="674" spans="1:16" ht="12">
      <c r="A674" s="43"/>
      <c r="B674" s="43"/>
      <c r="C674" s="43"/>
      <c r="D674" s="43"/>
      <c r="E674" s="43"/>
      <c r="F674" s="43"/>
      <c r="G674" s="43"/>
      <c r="H674" s="43"/>
      <c r="I674" s="43"/>
      <c r="J674" s="43"/>
      <c r="K674" s="43"/>
      <c r="L674" s="43"/>
      <c r="M674" s="43"/>
      <c r="N674" s="43"/>
      <c r="O674" s="43"/>
      <c r="P674" s="43"/>
    </row>
    <row r="675" spans="1:16" ht="12">
      <c r="A675" s="43"/>
      <c r="B675" s="43"/>
      <c r="C675" s="43"/>
      <c r="D675" s="43"/>
      <c r="E675" s="43"/>
      <c r="F675" s="43"/>
      <c r="G675" s="43"/>
      <c r="H675" s="43"/>
      <c r="I675" s="43"/>
      <c r="J675" s="43"/>
      <c r="K675" s="43"/>
      <c r="L675" s="43"/>
      <c r="M675" s="43"/>
      <c r="N675" s="43"/>
      <c r="O675" s="43"/>
      <c r="P675" s="43"/>
    </row>
    <row r="676" spans="1:16" ht="12">
      <c r="A676" s="43"/>
      <c r="B676" s="43"/>
      <c r="C676" s="43"/>
      <c r="D676" s="43"/>
      <c r="E676" s="43"/>
      <c r="F676" s="43"/>
      <c r="G676" s="43"/>
      <c r="H676" s="43"/>
      <c r="I676" s="43"/>
      <c r="J676" s="43"/>
      <c r="K676" s="43"/>
      <c r="L676" s="43"/>
      <c r="M676" s="43"/>
      <c r="N676" s="43"/>
      <c r="O676" s="43"/>
      <c r="P676" s="43"/>
    </row>
    <row r="677" spans="1:16" ht="12">
      <c r="A677" s="43"/>
      <c r="B677" s="43"/>
      <c r="C677" s="43"/>
      <c r="D677" s="43"/>
      <c r="E677" s="43"/>
      <c r="F677" s="43"/>
      <c r="G677" s="43"/>
      <c r="H677" s="43"/>
      <c r="I677" s="43"/>
      <c r="J677" s="43"/>
      <c r="K677" s="43"/>
      <c r="L677" s="43"/>
      <c r="M677" s="43"/>
      <c r="N677" s="43"/>
      <c r="O677" s="43"/>
      <c r="P677" s="43"/>
    </row>
    <row r="678" spans="1:16" ht="12">
      <c r="A678" s="43"/>
      <c r="B678" s="43"/>
      <c r="C678" s="43"/>
      <c r="D678" s="43"/>
      <c r="E678" s="43"/>
      <c r="F678" s="43"/>
      <c r="G678" s="43"/>
      <c r="H678" s="43"/>
      <c r="I678" s="43"/>
      <c r="J678" s="43"/>
      <c r="K678" s="43"/>
      <c r="L678" s="43"/>
      <c r="M678" s="43"/>
      <c r="N678" s="43"/>
      <c r="O678" s="43"/>
      <c r="P678" s="43"/>
    </row>
    <row r="679" spans="1:16" ht="12">
      <c r="A679" s="43"/>
      <c r="B679" s="43"/>
      <c r="C679" s="43"/>
      <c r="D679" s="43"/>
      <c r="E679" s="43"/>
      <c r="F679" s="43"/>
      <c r="G679" s="43"/>
      <c r="H679" s="43"/>
      <c r="I679" s="43"/>
      <c r="J679" s="43"/>
      <c r="K679" s="43"/>
      <c r="L679" s="43"/>
      <c r="M679" s="43"/>
      <c r="N679" s="43"/>
      <c r="O679" s="43"/>
      <c r="P679" s="43"/>
    </row>
    <row r="680" spans="1:16" ht="12">
      <c r="A680" s="43"/>
      <c r="B680" s="43"/>
      <c r="C680" s="43"/>
      <c r="D680" s="43"/>
      <c r="E680" s="43"/>
      <c r="F680" s="43"/>
      <c r="G680" s="43"/>
      <c r="H680" s="43"/>
      <c r="I680" s="43"/>
      <c r="J680" s="43"/>
      <c r="K680" s="43"/>
      <c r="L680" s="43"/>
      <c r="M680" s="43"/>
      <c r="N680" s="43"/>
      <c r="O680" s="43"/>
      <c r="P680" s="43"/>
    </row>
    <row r="681" spans="1:16" ht="12">
      <c r="A681" s="43"/>
      <c r="B681" s="43"/>
      <c r="C681" s="43"/>
      <c r="D681" s="43"/>
      <c r="E681" s="43"/>
      <c r="F681" s="43"/>
      <c r="G681" s="43"/>
      <c r="H681" s="43"/>
      <c r="I681" s="43"/>
      <c r="J681" s="43"/>
      <c r="K681" s="43"/>
      <c r="L681" s="43"/>
      <c r="M681" s="43"/>
      <c r="N681" s="43"/>
      <c r="O681" s="43"/>
      <c r="P681" s="43"/>
    </row>
    <row r="682" spans="1:16" ht="12">
      <c r="A682" s="43"/>
      <c r="B682" s="43"/>
      <c r="C682" s="43"/>
      <c r="D682" s="43"/>
      <c r="E682" s="43"/>
      <c r="F682" s="43"/>
      <c r="G682" s="43"/>
      <c r="H682" s="43"/>
      <c r="I682" s="43"/>
      <c r="J682" s="43"/>
      <c r="K682" s="43"/>
      <c r="L682" s="43"/>
      <c r="M682" s="43"/>
      <c r="N682" s="43"/>
      <c r="O682" s="43"/>
      <c r="P682" s="43"/>
    </row>
    <row r="683" spans="1:16" ht="12">
      <c r="A683" s="43"/>
      <c r="B683" s="43"/>
      <c r="C683" s="43"/>
      <c r="D683" s="43"/>
      <c r="E683" s="43"/>
      <c r="F683" s="43"/>
      <c r="G683" s="43"/>
      <c r="H683" s="43"/>
      <c r="I683" s="43"/>
      <c r="J683" s="43"/>
      <c r="K683" s="43"/>
      <c r="L683" s="43"/>
      <c r="M683" s="43"/>
      <c r="N683" s="43"/>
      <c r="O683" s="43"/>
      <c r="P683" s="43"/>
    </row>
    <row r="684" spans="1:16" ht="12">
      <c r="A684" s="43"/>
      <c r="B684" s="43"/>
      <c r="C684" s="43"/>
      <c r="D684" s="43"/>
      <c r="E684" s="43"/>
      <c r="F684" s="43"/>
      <c r="G684" s="43"/>
      <c r="H684" s="43"/>
      <c r="I684" s="43"/>
      <c r="J684" s="43"/>
      <c r="K684" s="43"/>
      <c r="L684" s="43"/>
      <c r="M684" s="43"/>
      <c r="N684" s="43"/>
      <c r="O684" s="43"/>
      <c r="P684" s="43"/>
    </row>
    <row r="685" spans="1:16" ht="12">
      <c r="A685" s="43"/>
      <c r="B685" s="43"/>
      <c r="C685" s="43"/>
      <c r="D685" s="43"/>
      <c r="E685" s="43"/>
      <c r="F685" s="43"/>
      <c r="G685" s="43"/>
      <c r="H685" s="43"/>
      <c r="I685" s="43"/>
      <c r="J685" s="43"/>
      <c r="K685" s="43"/>
      <c r="L685" s="43"/>
      <c r="M685" s="43"/>
      <c r="N685" s="43"/>
      <c r="O685" s="43"/>
      <c r="P685" s="43"/>
    </row>
    <row r="686" spans="1:16" ht="12">
      <c r="A686" s="43"/>
      <c r="B686" s="43"/>
      <c r="C686" s="43"/>
      <c r="D686" s="43"/>
      <c r="E686" s="43"/>
      <c r="F686" s="43"/>
      <c r="G686" s="43"/>
      <c r="H686" s="43"/>
      <c r="I686" s="43"/>
      <c r="J686" s="43"/>
      <c r="K686" s="43"/>
      <c r="L686" s="43"/>
      <c r="M686" s="43"/>
      <c r="N686" s="43"/>
      <c r="O686" s="43"/>
      <c r="P686" s="43"/>
    </row>
    <row r="687" spans="1:16" ht="12">
      <c r="A687" s="43"/>
      <c r="B687" s="43"/>
      <c r="C687" s="43"/>
      <c r="D687" s="43"/>
      <c r="E687" s="43"/>
      <c r="F687" s="43"/>
      <c r="G687" s="43"/>
      <c r="H687" s="43"/>
      <c r="I687" s="43"/>
      <c r="J687" s="43"/>
      <c r="K687" s="43"/>
      <c r="L687" s="43"/>
      <c r="M687" s="43"/>
      <c r="N687" s="43"/>
      <c r="O687" s="43"/>
      <c r="P687" s="43"/>
    </row>
    <row r="688" spans="1:16" ht="12">
      <c r="A688" s="43"/>
      <c r="B688" s="43"/>
      <c r="C688" s="43"/>
      <c r="D688" s="43"/>
      <c r="E688" s="43"/>
      <c r="F688" s="43"/>
      <c r="G688" s="43"/>
      <c r="H688" s="43"/>
      <c r="I688" s="43"/>
      <c r="J688" s="43"/>
      <c r="K688" s="43"/>
      <c r="L688" s="43"/>
      <c r="M688" s="43"/>
      <c r="N688" s="43"/>
      <c r="O688" s="43"/>
      <c r="P688" s="43"/>
    </row>
    <row r="689" spans="1:16" ht="12">
      <c r="A689" s="43"/>
      <c r="B689" s="43"/>
      <c r="C689" s="43"/>
      <c r="D689" s="43"/>
      <c r="E689" s="43"/>
      <c r="F689" s="43"/>
      <c r="G689" s="43"/>
      <c r="H689" s="43"/>
      <c r="I689" s="43"/>
      <c r="J689" s="43"/>
      <c r="K689" s="43"/>
      <c r="L689" s="43"/>
      <c r="M689" s="43"/>
      <c r="N689" s="43"/>
      <c r="O689" s="43"/>
      <c r="P689" s="43"/>
    </row>
    <row r="690" spans="1:16" ht="12">
      <c r="A690" s="43"/>
      <c r="B690" s="43"/>
      <c r="C690" s="43"/>
      <c r="D690" s="43"/>
      <c r="E690" s="43"/>
      <c r="F690" s="43"/>
      <c r="G690" s="43"/>
      <c r="H690" s="43"/>
      <c r="I690" s="43"/>
      <c r="J690" s="43"/>
      <c r="K690" s="43"/>
      <c r="L690" s="43"/>
      <c r="M690" s="43"/>
      <c r="N690" s="43"/>
      <c r="O690" s="43"/>
      <c r="P690" s="43"/>
    </row>
    <row r="691" spans="1:16" ht="12">
      <c r="A691" s="43"/>
      <c r="B691" s="43"/>
      <c r="C691" s="43"/>
      <c r="D691" s="43"/>
      <c r="E691" s="43"/>
      <c r="F691" s="43"/>
      <c r="G691" s="43"/>
      <c r="H691" s="43"/>
      <c r="I691" s="43"/>
      <c r="J691" s="43"/>
      <c r="K691" s="43"/>
      <c r="L691" s="43"/>
      <c r="M691" s="43"/>
      <c r="N691" s="43"/>
      <c r="O691" s="43"/>
      <c r="P691" s="43"/>
    </row>
    <row r="692" spans="1:16" ht="12">
      <c r="A692" s="43"/>
      <c r="B692" s="43"/>
      <c r="C692" s="43"/>
      <c r="D692" s="43"/>
      <c r="E692" s="43"/>
      <c r="F692" s="43"/>
      <c r="G692" s="43"/>
      <c r="H692" s="43"/>
      <c r="I692" s="43"/>
      <c r="J692" s="43"/>
      <c r="K692" s="43"/>
      <c r="L692" s="43"/>
      <c r="M692" s="43"/>
      <c r="N692" s="43"/>
      <c r="O692" s="43"/>
      <c r="P692" s="43"/>
    </row>
    <row r="693" spans="1:16" ht="12">
      <c r="A693" s="43"/>
      <c r="B693" s="43"/>
      <c r="C693" s="43"/>
      <c r="D693" s="43"/>
      <c r="E693" s="43"/>
      <c r="F693" s="43"/>
      <c r="G693" s="43"/>
      <c r="H693" s="43"/>
      <c r="I693" s="43"/>
      <c r="J693" s="43"/>
      <c r="K693" s="43"/>
      <c r="L693" s="43"/>
      <c r="M693" s="43"/>
      <c r="N693" s="43"/>
      <c r="O693" s="43"/>
      <c r="P693" s="43"/>
    </row>
    <row r="694" spans="1:16" ht="12">
      <c r="A694" s="43"/>
      <c r="B694" s="43"/>
      <c r="C694" s="43"/>
      <c r="D694" s="43"/>
      <c r="E694" s="43"/>
      <c r="F694" s="43"/>
      <c r="G694" s="43"/>
      <c r="H694" s="43"/>
      <c r="I694" s="43"/>
      <c r="J694" s="43"/>
      <c r="K694" s="43"/>
      <c r="L694" s="43"/>
      <c r="M694" s="43"/>
      <c r="N694" s="43"/>
      <c r="O694" s="43"/>
      <c r="P694" s="43"/>
    </row>
    <row r="695" spans="1:16" ht="12">
      <c r="A695" s="43"/>
      <c r="B695" s="43"/>
      <c r="C695" s="43"/>
      <c r="D695" s="43"/>
      <c r="E695" s="43"/>
      <c r="F695" s="43"/>
      <c r="G695" s="43"/>
      <c r="H695" s="43"/>
      <c r="I695" s="43"/>
      <c r="J695" s="43"/>
      <c r="K695" s="43"/>
      <c r="L695" s="43"/>
      <c r="M695" s="43"/>
      <c r="N695" s="43"/>
      <c r="O695" s="43"/>
      <c r="P695" s="43"/>
    </row>
    <row r="696" spans="1:16" ht="12">
      <c r="A696" s="43"/>
      <c r="B696" s="43"/>
      <c r="C696" s="43"/>
      <c r="D696" s="43"/>
      <c r="E696" s="43"/>
      <c r="F696" s="43"/>
      <c r="G696" s="43"/>
      <c r="H696" s="43"/>
      <c r="I696" s="43"/>
      <c r="J696" s="43"/>
      <c r="K696" s="43"/>
      <c r="L696" s="43"/>
      <c r="M696" s="43"/>
      <c r="N696" s="43"/>
      <c r="O696" s="43"/>
      <c r="P696" s="43"/>
    </row>
    <row r="697" spans="1:16" ht="12">
      <c r="A697" s="43"/>
      <c r="B697" s="43"/>
      <c r="C697" s="43"/>
      <c r="D697" s="43"/>
      <c r="E697" s="43"/>
      <c r="F697" s="43"/>
      <c r="G697" s="43"/>
      <c r="H697" s="43"/>
      <c r="I697" s="43"/>
      <c r="J697" s="43"/>
      <c r="K697" s="43"/>
      <c r="L697" s="43"/>
      <c r="M697" s="43"/>
      <c r="N697" s="43"/>
      <c r="O697" s="43"/>
      <c r="P697" s="43"/>
    </row>
    <row r="698" spans="1:16" ht="12">
      <c r="A698" s="43"/>
      <c r="B698" s="43"/>
      <c r="C698" s="43"/>
      <c r="D698" s="43"/>
      <c r="E698" s="43"/>
      <c r="F698" s="43"/>
      <c r="G698" s="43"/>
      <c r="H698" s="43"/>
      <c r="I698" s="43"/>
      <c r="J698" s="43"/>
      <c r="K698" s="43"/>
      <c r="L698" s="43"/>
      <c r="M698" s="43"/>
      <c r="N698" s="43"/>
      <c r="O698" s="43"/>
      <c r="P698" s="43"/>
    </row>
    <row r="699" spans="1:16" ht="12">
      <c r="A699" s="43"/>
      <c r="B699" s="43"/>
      <c r="C699" s="43"/>
      <c r="D699" s="43"/>
      <c r="E699" s="43"/>
      <c r="F699" s="43"/>
      <c r="G699" s="43"/>
      <c r="H699" s="43"/>
      <c r="I699" s="43"/>
      <c r="J699" s="43"/>
      <c r="K699" s="43"/>
      <c r="L699" s="43"/>
      <c r="M699" s="43"/>
      <c r="N699" s="43"/>
      <c r="O699" s="43"/>
      <c r="P699" s="43"/>
    </row>
    <row r="700" spans="1:16" ht="12">
      <c r="A700" s="43"/>
      <c r="B700" s="43"/>
      <c r="C700" s="43"/>
      <c r="D700" s="43"/>
      <c r="E700" s="43"/>
      <c r="F700" s="43"/>
      <c r="G700" s="43"/>
      <c r="H700" s="43"/>
      <c r="I700" s="43"/>
      <c r="J700" s="43"/>
      <c r="K700" s="43"/>
      <c r="L700" s="43"/>
      <c r="M700" s="43"/>
      <c r="N700" s="43"/>
      <c r="O700" s="43"/>
      <c r="P700" s="43"/>
    </row>
    <row r="701" spans="1:16" ht="12">
      <c r="A701" s="43"/>
      <c r="B701" s="43"/>
      <c r="C701" s="43"/>
      <c r="D701" s="43"/>
      <c r="E701" s="43"/>
      <c r="F701" s="43"/>
      <c r="G701" s="43"/>
      <c r="H701" s="43"/>
      <c r="I701" s="43"/>
      <c r="J701" s="43"/>
      <c r="K701" s="43"/>
      <c r="L701" s="43"/>
      <c r="M701" s="43"/>
      <c r="N701" s="43"/>
      <c r="O701" s="43"/>
      <c r="P701" s="43"/>
    </row>
    <row r="702" spans="1:16" ht="12">
      <c r="A702" s="43"/>
      <c r="B702" s="43"/>
      <c r="C702" s="43"/>
      <c r="D702" s="43"/>
      <c r="E702" s="43"/>
      <c r="F702" s="43"/>
      <c r="G702" s="43"/>
      <c r="H702" s="43"/>
      <c r="I702" s="43"/>
      <c r="J702" s="43"/>
      <c r="K702" s="43"/>
      <c r="L702" s="43"/>
      <c r="M702" s="43"/>
      <c r="N702" s="43"/>
      <c r="O702" s="43"/>
      <c r="P702" s="43"/>
    </row>
    <row r="703" spans="1:16" ht="12">
      <c r="A703" s="43"/>
      <c r="B703" s="43"/>
      <c r="C703" s="43"/>
      <c r="D703" s="43"/>
      <c r="E703" s="43"/>
      <c r="F703" s="43"/>
      <c r="G703" s="43"/>
      <c r="H703" s="43"/>
      <c r="I703" s="43"/>
      <c r="J703" s="43"/>
      <c r="K703" s="43"/>
      <c r="L703" s="43"/>
      <c r="M703" s="43"/>
      <c r="N703" s="43"/>
      <c r="O703" s="43"/>
      <c r="P703" s="43"/>
    </row>
    <row r="704" spans="1:16" ht="12">
      <c r="A704" s="43"/>
      <c r="B704" s="43"/>
      <c r="C704" s="43"/>
      <c r="D704" s="43"/>
      <c r="E704" s="43"/>
      <c r="F704" s="43"/>
      <c r="G704" s="43"/>
      <c r="H704" s="43"/>
      <c r="I704" s="43"/>
      <c r="J704" s="43"/>
      <c r="K704" s="43"/>
      <c r="L704" s="43"/>
      <c r="M704" s="43"/>
      <c r="N704" s="43"/>
      <c r="O704" s="43"/>
      <c r="P704" s="43"/>
    </row>
    <row r="705" spans="1:16" ht="12">
      <c r="A705" s="43"/>
      <c r="B705" s="43"/>
      <c r="C705" s="43"/>
      <c r="D705" s="43"/>
      <c r="E705" s="43"/>
      <c r="F705" s="43"/>
      <c r="G705" s="43"/>
      <c r="H705" s="43"/>
      <c r="I705" s="43"/>
      <c r="J705" s="43"/>
      <c r="K705" s="43"/>
      <c r="L705" s="43"/>
      <c r="M705" s="43"/>
      <c r="N705" s="43"/>
      <c r="O705" s="43"/>
      <c r="P705" s="43"/>
    </row>
    <row r="706" spans="1:16" ht="12">
      <c r="A706" s="43"/>
      <c r="B706" s="43"/>
      <c r="C706" s="43"/>
      <c r="D706" s="43"/>
      <c r="E706" s="43"/>
      <c r="F706" s="43"/>
      <c r="G706" s="43"/>
      <c r="H706" s="43"/>
      <c r="I706" s="43"/>
      <c r="J706" s="43"/>
      <c r="K706" s="43"/>
      <c r="L706" s="43"/>
      <c r="M706" s="43"/>
      <c r="N706" s="43"/>
      <c r="O706" s="43"/>
      <c r="P706" s="43"/>
    </row>
    <row r="707" spans="1:16" ht="12">
      <c r="A707" s="43"/>
      <c r="B707" s="43"/>
      <c r="C707" s="43"/>
      <c r="D707" s="43"/>
      <c r="E707" s="43"/>
      <c r="F707" s="43"/>
      <c r="G707" s="43"/>
      <c r="H707" s="43"/>
      <c r="I707" s="43"/>
      <c r="J707" s="43"/>
      <c r="K707" s="43"/>
      <c r="L707" s="43"/>
      <c r="M707" s="43"/>
      <c r="N707" s="43"/>
      <c r="O707" s="43"/>
      <c r="P707" s="43"/>
    </row>
    <row r="708" spans="1:16" ht="12">
      <c r="A708" s="43"/>
      <c r="B708" s="43"/>
      <c r="C708" s="43"/>
      <c r="D708" s="43"/>
      <c r="E708" s="43"/>
      <c r="F708" s="43"/>
      <c r="G708" s="43"/>
      <c r="H708" s="43"/>
      <c r="I708" s="43"/>
      <c r="J708" s="43"/>
      <c r="K708" s="43"/>
      <c r="L708" s="43"/>
      <c r="M708" s="43"/>
      <c r="N708" s="43"/>
      <c r="O708" s="43"/>
      <c r="P708" s="43"/>
    </row>
    <row r="709" spans="1:16" ht="12">
      <c r="A709" s="43"/>
      <c r="B709" s="43"/>
      <c r="C709" s="43"/>
      <c r="D709" s="43"/>
      <c r="E709" s="43"/>
      <c r="F709" s="43"/>
      <c r="G709" s="43"/>
      <c r="H709" s="43"/>
      <c r="I709" s="43"/>
      <c r="J709" s="43"/>
      <c r="K709" s="43"/>
      <c r="L709" s="43"/>
      <c r="M709" s="43"/>
      <c r="N709" s="43"/>
      <c r="O709" s="43"/>
      <c r="P709" s="43"/>
    </row>
    <row r="710" spans="1:16" ht="12">
      <c r="A710" s="43"/>
      <c r="B710" s="43"/>
      <c r="C710" s="43"/>
      <c r="D710" s="43"/>
      <c r="E710" s="43"/>
      <c r="F710" s="43"/>
      <c r="G710" s="43"/>
      <c r="H710" s="43"/>
      <c r="I710" s="43"/>
      <c r="J710" s="43"/>
      <c r="K710" s="43"/>
      <c r="L710" s="43"/>
      <c r="M710" s="43"/>
      <c r="N710" s="43"/>
      <c r="O710" s="43"/>
      <c r="P710" s="43"/>
    </row>
    <row r="711" spans="1:16" ht="12">
      <c r="A711" s="43"/>
      <c r="B711" s="43"/>
      <c r="C711" s="43"/>
      <c r="D711" s="43"/>
      <c r="E711" s="43"/>
      <c r="F711" s="43"/>
      <c r="G711" s="43"/>
      <c r="H711" s="43"/>
      <c r="I711" s="43"/>
      <c r="J711" s="43"/>
      <c r="K711" s="43"/>
      <c r="L711" s="43"/>
      <c r="M711" s="43"/>
      <c r="N711" s="43"/>
      <c r="O711" s="43"/>
      <c r="P711" s="43"/>
    </row>
    <row r="712" spans="1:16" ht="12">
      <c r="A712" s="43"/>
      <c r="B712" s="43"/>
      <c r="C712" s="43"/>
      <c r="D712" s="43"/>
      <c r="E712" s="43"/>
      <c r="F712" s="43"/>
      <c r="G712" s="43"/>
      <c r="H712" s="43"/>
      <c r="I712" s="43"/>
      <c r="J712" s="43"/>
      <c r="K712" s="43"/>
      <c r="L712" s="43"/>
      <c r="M712" s="43"/>
      <c r="N712" s="43"/>
      <c r="O712" s="43"/>
      <c r="P712" s="43"/>
    </row>
    <row r="713" spans="1:16" ht="12">
      <c r="A713" s="43"/>
      <c r="B713" s="43"/>
      <c r="C713" s="43"/>
      <c r="D713" s="43"/>
      <c r="E713" s="43"/>
      <c r="F713" s="43"/>
      <c r="G713" s="43"/>
      <c r="H713" s="43"/>
      <c r="I713" s="43"/>
      <c r="J713" s="43"/>
      <c r="K713" s="43"/>
      <c r="L713" s="43"/>
      <c r="M713" s="43"/>
      <c r="N713" s="43"/>
      <c r="O713" s="43"/>
      <c r="P713" s="43"/>
    </row>
    <row r="714" spans="1:16" ht="12">
      <c r="A714" s="43"/>
      <c r="B714" s="43"/>
      <c r="C714" s="43"/>
      <c r="D714" s="43"/>
      <c r="E714" s="43"/>
      <c r="F714" s="43"/>
      <c r="G714" s="43"/>
      <c r="H714" s="43"/>
      <c r="I714" s="43"/>
      <c r="J714" s="43"/>
      <c r="K714" s="43"/>
      <c r="L714" s="43"/>
      <c r="M714" s="43"/>
      <c r="N714" s="43"/>
      <c r="O714" s="43"/>
      <c r="P714" s="43"/>
    </row>
    <row r="715" spans="1:16" ht="12">
      <c r="A715" s="43"/>
      <c r="B715" s="43"/>
      <c r="C715" s="43"/>
      <c r="D715" s="43"/>
      <c r="E715" s="43"/>
      <c r="F715" s="43"/>
      <c r="G715" s="43"/>
      <c r="H715" s="43"/>
      <c r="I715" s="43"/>
      <c r="J715" s="43"/>
      <c r="K715" s="43"/>
      <c r="L715" s="43"/>
      <c r="M715" s="43"/>
      <c r="N715" s="43"/>
      <c r="O715" s="43"/>
      <c r="P715" s="43"/>
    </row>
    <row r="716" spans="1:16" ht="12">
      <c r="A716" s="43"/>
      <c r="B716" s="43"/>
      <c r="C716" s="43"/>
      <c r="D716" s="43"/>
      <c r="E716" s="43"/>
      <c r="F716" s="43"/>
      <c r="G716" s="43"/>
      <c r="H716" s="43"/>
      <c r="I716" s="43"/>
      <c r="J716" s="43"/>
      <c r="K716" s="43"/>
      <c r="L716" s="43"/>
      <c r="M716" s="43"/>
      <c r="N716" s="43"/>
      <c r="O716" s="43"/>
      <c r="P716" s="43"/>
    </row>
    <row r="717" spans="1:16" ht="12">
      <c r="A717" s="43"/>
      <c r="B717" s="43"/>
      <c r="C717" s="43"/>
      <c r="D717" s="43"/>
      <c r="E717" s="43"/>
      <c r="F717" s="43"/>
      <c r="G717" s="43"/>
      <c r="H717" s="43"/>
      <c r="I717" s="43"/>
      <c r="J717" s="43"/>
      <c r="K717" s="43"/>
      <c r="L717" s="43"/>
      <c r="M717" s="43"/>
      <c r="N717" s="43"/>
      <c r="O717" s="43"/>
      <c r="P717" s="43"/>
    </row>
    <row r="718" spans="1:16" ht="12">
      <c r="A718" s="43"/>
      <c r="B718" s="43"/>
      <c r="C718" s="43"/>
      <c r="D718" s="43"/>
      <c r="E718" s="43"/>
      <c r="F718" s="43"/>
      <c r="G718" s="43"/>
      <c r="H718" s="43"/>
      <c r="I718" s="43"/>
      <c r="J718" s="43"/>
      <c r="K718" s="43"/>
      <c r="L718" s="43"/>
      <c r="M718" s="43"/>
      <c r="N718" s="43"/>
      <c r="O718" s="43"/>
      <c r="P718" s="43"/>
    </row>
    <row r="719" spans="1:16" ht="12">
      <c r="A719" s="43"/>
      <c r="B719" s="43"/>
      <c r="C719" s="43"/>
      <c r="D719" s="43"/>
      <c r="E719" s="43"/>
      <c r="F719" s="43"/>
      <c r="G719" s="43"/>
      <c r="H719" s="43"/>
      <c r="I719" s="43"/>
      <c r="J719" s="43"/>
      <c r="K719" s="43"/>
      <c r="L719" s="43"/>
      <c r="M719" s="43"/>
      <c r="N719" s="43"/>
      <c r="O719" s="43"/>
      <c r="P719" s="43"/>
    </row>
    <row r="720" spans="1:16" ht="12">
      <c r="A720" s="43"/>
      <c r="B720" s="43"/>
      <c r="C720" s="43"/>
      <c r="D720" s="43"/>
      <c r="E720" s="43"/>
      <c r="F720" s="43"/>
      <c r="G720" s="43"/>
      <c r="H720" s="43"/>
      <c r="I720" s="43"/>
      <c r="J720" s="43"/>
      <c r="K720" s="43"/>
      <c r="L720" s="43"/>
      <c r="M720" s="43"/>
      <c r="N720" s="43"/>
      <c r="O720" s="43"/>
      <c r="P720" s="43"/>
    </row>
    <row r="721" spans="1:16" ht="12">
      <c r="A721" s="43"/>
      <c r="B721" s="43"/>
      <c r="C721" s="43"/>
      <c r="D721" s="43"/>
      <c r="E721" s="43"/>
      <c r="F721" s="43"/>
      <c r="G721" s="43"/>
      <c r="H721" s="43"/>
      <c r="I721" s="43"/>
      <c r="J721" s="43"/>
      <c r="K721" s="43"/>
      <c r="L721" s="43"/>
      <c r="M721" s="43"/>
      <c r="N721" s="43"/>
      <c r="O721" s="43"/>
      <c r="P721" s="43"/>
    </row>
    <row r="722" spans="1:16" ht="12">
      <c r="A722" s="43"/>
      <c r="B722" s="43"/>
      <c r="C722" s="43"/>
      <c r="D722" s="43"/>
      <c r="E722" s="43"/>
      <c r="F722" s="43"/>
      <c r="G722" s="43"/>
      <c r="H722" s="43"/>
      <c r="I722" s="43"/>
      <c r="J722" s="43"/>
      <c r="K722" s="43"/>
      <c r="L722" s="43"/>
      <c r="M722" s="43"/>
      <c r="N722" s="43"/>
      <c r="O722" s="43"/>
      <c r="P722" s="43"/>
    </row>
    <row r="723" spans="1:16" ht="12">
      <c r="A723" s="43"/>
      <c r="B723" s="43"/>
      <c r="C723" s="43"/>
      <c r="D723" s="43"/>
      <c r="E723" s="43"/>
      <c r="F723" s="43"/>
      <c r="G723" s="43"/>
      <c r="H723" s="43"/>
      <c r="I723" s="43"/>
      <c r="J723" s="43"/>
      <c r="K723" s="43"/>
      <c r="L723" s="43"/>
      <c r="M723" s="43"/>
      <c r="N723" s="43"/>
      <c r="O723" s="43"/>
      <c r="P723" s="43"/>
    </row>
    <row r="724" spans="1:16" ht="12">
      <c r="A724" s="43"/>
      <c r="B724" s="43"/>
      <c r="C724" s="43"/>
      <c r="D724" s="43"/>
      <c r="E724" s="43"/>
      <c r="F724" s="43"/>
      <c r="G724" s="43"/>
      <c r="H724" s="43"/>
      <c r="I724" s="43"/>
      <c r="J724" s="43"/>
      <c r="K724" s="43"/>
      <c r="L724" s="43"/>
      <c r="M724" s="43"/>
      <c r="N724" s="43"/>
      <c r="O724" s="43"/>
      <c r="P724" s="43"/>
    </row>
    <row r="725" spans="1:16" ht="12">
      <c r="A725" s="43"/>
      <c r="B725" s="43"/>
      <c r="C725" s="43"/>
      <c r="D725" s="43"/>
      <c r="E725" s="43"/>
      <c r="F725" s="43"/>
      <c r="G725" s="43"/>
      <c r="H725" s="43"/>
      <c r="I725" s="43"/>
      <c r="J725" s="43"/>
      <c r="K725" s="43"/>
      <c r="L725" s="43"/>
      <c r="M725" s="43"/>
      <c r="N725" s="43"/>
      <c r="O725" s="43"/>
      <c r="P725" s="43"/>
    </row>
    <row r="726" spans="1:16" ht="12">
      <c r="A726" s="43"/>
      <c r="B726" s="43"/>
      <c r="C726" s="43"/>
      <c r="D726" s="43"/>
      <c r="E726" s="43"/>
      <c r="F726" s="43"/>
      <c r="G726" s="43"/>
      <c r="H726" s="43"/>
      <c r="I726" s="43"/>
      <c r="J726" s="43"/>
      <c r="K726" s="43"/>
      <c r="L726" s="43"/>
      <c r="M726" s="43"/>
      <c r="N726" s="43"/>
      <c r="O726" s="43"/>
      <c r="P726" s="43"/>
    </row>
    <row r="727" spans="1:16" ht="12">
      <c r="A727" s="43"/>
      <c r="B727" s="43"/>
      <c r="C727" s="43"/>
      <c r="D727" s="43"/>
      <c r="E727" s="43"/>
      <c r="F727" s="43"/>
      <c r="G727" s="43"/>
      <c r="H727" s="43"/>
      <c r="I727" s="43"/>
      <c r="J727" s="43"/>
      <c r="K727" s="43"/>
      <c r="L727" s="43"/>
      <c r="M727" s="43"/>
      <c r="N727" s="43"/>
      <c r="O727" s="43"/>
      <c r="P727" s="43"/>
    </row>
    <row r="728" spans="1:16" ht="12">
      <c r="A728" s="43"/>
      <c r="B728" s="43"/>
      <c r="C728" s="43"/>
      <c r="D728" s="43"/>
      <c r="E728" s="43"/>
      <c r="F728" s="43"/>
      <c r="G728" s="43"/>
      <c r="H728" s="43"/>
      <c r="I728" s="43"/>
      <c r="J728" s="43"/>
      <c r="K728" s="43"/>
      <c r="L728" s="43"/>
      <c r="M728" s="43"/>
      <c r="N728" s="43"/>
      <c r="O728" s="43"/>
      <c r="P728" s="43"/>
    </row>
    <row r="729" spans="1:16" ht="12">
      <c r="A729" s="43"/>
      <c r="B729" s="43"/>
      <c r="C729" s="43"/>
      <c r="D729" s="43"/>
      <c r="E729" s="43"/>
      <c r="F729" s="43"/>
      <c r="G729" s="43"/>
      <c r="H729" s="43"/>
      <c r="I729" s="43"/>
      <c r="J729" s="43"/>
      <c r="K729" s="43"/>
      <c r="L729" s="43"/>
      <c r="M729" s="43"/>
      <c r="N729" s="43"/>
      <c r="O729" s="43"/>
      <c r="P729" s="43"/>
    </row>
    <row r="730" spans="1:16" ht="12">
      <c r="A730" s="43"/>
      <c r="B730" s="43"/>
      <c r="C730" s="43"/>
      <c r="D730" s="43"/>
      <c r="E730" s="43"/>
      <c r="F730" s="43"/>
      <c r="G730" s="43"/>
      <c r="H730" s="43"/>
      <c r="I730" s="43"/>
      <c r="J730" s="43"/>
      <c r="K730" s="43"/>
      <c r="L730" s="43"/>
      <c r="M730" s="43"/>
      <c r="N730" s="43"/>
      <c r="O730" s="43"/>
      <c r="P730" s="43"/>
    </row>
    <row r="731" spans="1:16" ht="12">
      <c r="A731" s="43"/>
      <c r="B731" s="43"/>
      <c r="C731" s="43"/>
      <c r="D731" s="43"/>
      <c r="E731" s="43"/>
      <c r="F731" s="43"/>
      <c r="G731" s="43"/>
      <c r="H731" s="43"/>
      <c r="I731" s="43"/>
      <c r="J731" s="43"/>
      <c r="K731" s="43"/>
      <c r="L731" s="43"/>
      <c r="M731" s="43"/>
      <c r="N731" s="43"/>
      <c r="O731" s="43"/>
      <c r="P731" s="43"/>
    </row>
    <row r="732" spans="1:16" ht="12">
      <c r="A732" s="43"/>
      <c r="B732" s="43"/>
      <c r="C732" s="43"/>
      <c r="D732" s="43"/>
      <c r="E732" s="43"/>
      <c r="F732" s="43"/>
      <c r="G732" s="43"/>
      <c r="H732" s="43"/>
      <c r="I732" s="43"/>
      <c r="J732" s="43"/>
      <c r="K732" s="43"/>
      <c r="L732" s="43"/>
      <c r="M732" s="43"/>
      <c r="N732" s="43"/>
      <c r="O732" s="43"/>
      <c r="P732" s="43"/>
    </row>
    <row r="733" spans="1:16" ht="12">
      <c r="A733" s="43"/>
      <c r="B733" s="43"/>
      <c r="C733" s="43"/>
      <c r="D733" s="43"/>
      <c r="E733" s="43"/>
      <c r="F733" s="43"/>
      <c r="G733" s="43"/>
      <c r="H733" s="43"/>
      <c r="I733" s="43"/>
      <c r="J733" s="43"/>
      <c r="K733" s="43"/>
      <c r="L733" s="43"/>
      <c r="M733" s="43"/>
      <c r="N733" s="43"/>
      <c r="O733" s="43"/>
      <c r="P733" s="43"/>
    </row>
    <row r="734" spans="1:16" ht="12">
      <c r="A734" s="43"/>
      <c r="B734" s="43"/>
      <c r="C734" s="43"/>
      <c r="D734" s="43"/>
      <c r="E734" s="43"/>
      <c r="F734" s="43"/>
      <c r="G734" s="43"/>
      <c r="H734" s="43"/>
      <c r="I734" s="43"/>
      <c r="J734" s="43"/>
      <c r="K734" s="43"/>
      <c r="L734" s="43"/>
      <c r="M734" s="43"/>
      <c r="N734" s="43"/>
      <c r="O734" s="43"/>
      <c r="P734" s="43"/>
    </row>
    <row r="735" spans="1:16" ht="12">
      <c r="A735" s="43"/>
      <c r="B735" s="43"/>
      <c r="C735" s="43"/>
      <c r="D735" s="43"/>
      <c r="E735" s="43"/>
      <c r="F735" s="43"/>
      <c r="G735" s="43"/>
      <c r="H735" s="43"/>
      <c r="I735" s="43"/>
      <c r="J735" s="43"/>
      <c r="K735" s="43"/>
      <c r="L735" s="43"/>
      <c r="M735" s="43"/>
      <c r="N735" s="43"/>
      <c r="O735" s="43"/>
      <c r="P735" s="43"/>
    </row>
    <row r="736" spans="1:16" ht="12">
      <c r="A736" s="43"/>
      <c r="B736" s="43"/>
      <c r="C736" s="43"/>
      <c r="D736" s="43"/>
      <c r="E736" s="43"/>
      <c r="F736" s="43"/>
      <c r="G736" s="43"/>
      <c r="H736" s="43"/>
      <c r="I736" s="43"/>
      <c r="J736" s="43"/>
      <c r="K736" s="43"/>
      <c r="L736" s="43"/>
      <c r="M736" s="43"/>
      <c r="N736" s="43"/>
      <c r="O736" s="43"/>
      <c r="P736" s="43"/>
    </row>
    <row r="737" spans="1:16" ht="12">
      <c r="A737" s="43"/>
      <c r="B737" s="43"/>
      <c r="C737" s="43"/>
      <c r="D737" s="43"/>
      <c r="E737" s="43"/>
      <c r="F737" s="43"/>
      <c r="G737" s="43"/>
      <c r="H737" s="43"/>
      <c r="I737" s="43"/>
      <c r="J737" s="43"/>
      <c r="K737" s="43"/>
      <c r="L737" s="43"/>
      <c r="M737" s="43"/>
      <c r="N737" s="43"/>
      <c r="O737" s="43"/>
      <c r="P737" s="43"/>
    </row>
    <row r="738" spans="1:16" ht="12">
      <c r="A738" s="43"/>
      <c r="B738" s="43"/>
      <c r="C738" s="43"/>
      <c r="D738" s="43"/>
      <c r="E738" s="43"/>
      <c r="F738" s="43"/>
      <c r="G738" s="43"/>
      <c r="H738" s="43"/>
      <c r="I738" s="43"/>
      <c r="J738" s="43"/>
      <c r="K738" s="43"/>
      <c r="L738" s="43"/>
      <c r="M738" s="43"/>
      <c r="N738" s="43"/>
      <c r="O738" s="43"/>
      <c r="P738" s="43"/>
    </row>
    <row r="739" spans="1:16" ht="12">
      <c r="A739" s="43"/>
      <c r="B739" s="43"/>
      <c r="C739" s="43"/>
      <c r="D739" s="43"/>
      <c r="E739" s="43"/>
      <c r="F739" s="43"/>
      <c r="G739" s="43"/>
      <c r="H739" s="43"/>
      <c r="I739" s="43"/>
      <c r="J739" s="43"/>
      <c r="K739" s="43"/>
      <c r="L739" s="43"/>
      <c r="M739" s="43"/>
      <c r="N739" s="43"/>
      <c r="O739" s="43"/>
      <c r="P739" s="43"/>
    </row>
    <row r="740" spans="1:16" ht="12">
      <c r="A740" s="43"/>
      <c r="B740" s="43"/>
      <c r="C740" s="43"/>
      <c r="D740" s="43"/>
      <c r="E740" s="43"/>
      <c r="F740" s="43"/>
      <c r="G740" s="43"/>
      <c r="H740" s="43"/>
      <c r="I740" s="43"/>
      <c r="J740" s="43"/>
      <c r="K740" s="43"/>
      <c r="L740" s="43"/>
      <c r="M740" s="43"/>
      <c r="N740" s="43"/>
      <c r="O740" s="43"/>
      <c r="P740" s="43"/>
    </row>
    <row r="741" spans="1:16" ht="12">
      <c r="A741" s="43"/>
      <c r="B741" s="43"/>
      <c r="C741" s="43"/>
      <c r="D741" s="43"/>
      <c r="E741" s="43"/>
      <c r="F741" s="43"/>
      <c r="G741" s="43"/>
      <c r="H741" s="43"/>
      <c r="I741" s="43"/>
      <c r="J741" s="43"/>
      <c r="K741" s="43"/>
      <c r="L741" s="43"/>
      <c r="M741" s="43"/>
      <c r="N741" s="43"/>
      <c r="O741" s="43"/>
      <c r="P741" s="43"/>
    </row>
    <row r="742" spans="1:16" ht="12">
      <c r="A742" s="43"/>
      <c r="B742" s="43"/>
      <c r="C742" s="43"/>
      <c r="D742" s="43"/>
      <c r="E742" s="43"/>
      <c r="F742" s="43"/>
      <c r="G742" s="43"/>
      <c r="H742" s="43"/>
      <c r="I742" s="43"/>
      <c r="J742" s="43"/>
      <c r="K742" s="43"/>
      <c r="L742" s="43"/>
      <c r="M742" s="43"/>
      <c r="N742" s="43"/>
      <c r="O742" s="43"/>
      <c r="P742" s="43"/>
    </row>
    <row r="743" spans="1:16" ht="12">
      <c r="A743" s="43"/>
      <c r="B743" s="43"/>
      <c r="C743" s="43"/>
      <c r="D743" s="43"/>
      <c r="E743" s="43"/>
      <c r="F743" s="43"/>
      <c r="G743" s="43"/>
      <c r="H743" s="43"/>
      <c r="I743" s="43"/>
      <c r="J743" s="43"/>
      <c r="K743" s="43"/>
      <c r="L743" s="43"/>
      <c r="M743" s="43"/>
      <c r="N743" s="43"/>
      <c r="O743" s="43"/>
      <c r="P743" s="43"/>
    </row>
    <row r="744" spans="1:16" ht="12">
      <c r="A744" s="43"/>
      <c r="B744" s="43"/>
      <c r="C744" s="43"/>
      <c r="D744" s="43"/>
      <c r="E744" s="43"/>
      <c r="F744" s="43"/>
      <c r="G744" s="43"/>
      <c r="H744" s="43"/>
      <c r="I744" s="43"/>
      <c r="J744" s="43"/>
      <c r="K744" s="43"/>
      <c r="L744" s="43"/>
      <c r="M744" s="43"/>
      <c r="N744" s="43"/>
      <c r="O744" s="43"/>
      <c r="P744" s="43"/>
    </row>
    <row r="745" spans="1:16" ht="12">
      <c r="A745" s="43"/>
      <c r="B745" s="43"/>
      <c r="C745" s="43"/>
      <c r="D745" s="43"/>
      <c r="E745" s="43"/>
      <c r="F745" s="43"/>
      <c r="G745" s="43"/>
      <c r="H745" s="43"/>
      <c r="I745" s="43"/>
      <c r="J745" s="43"/>
      <c r="K745" s="43"/>
      <c r="L745" s="43"/>
      <c r="M745" s="43"/>
      <c r="N745" s="43"/>
      <c r="O745" s="43"/>
      <c r="P745" s="43"/>
    </row>
    <row r="746" spans="1:16" ht="12">
      <c r="A746" s="43"/>
      <c r="B746" s="43"/>
      <c r="C746" s="43"/>
      <c r="D746" s="43"/>
      <c r="E746" s="43"/>
      <c r="F746" s="43"/>
      <c r="G746" s="43"/>
      <c r="H746" s="43"/>
      <c r="I746" s="43"/>
      <c r="J746" s="43"/>
      <c r="K746" s="43"/>
      <c r="L746" s="43"/>
      <c r="M746" s="43"/>
      <c r="N746" s="43"/>
      <c r="O746" s="43"/>
      <c r="P746" s="43"/>
    </row>
    <row r="747" spans="1:16" ht="12">
      <c r="A747" s="43"/>
      <c r="B747" s="43"/>
      <c r="C747" s="43"/>
      <c r="D747" s="43"/>
      <c r="E747" s="43"/>
      <c r="F747" s="43"/>
      <c r="G747" s="43"/>
      <c r="H747" s="43"/>
      <c r="I747" s="43"/>
      <c r="J747" s="43"/>
      <c r="K747" s="43"/>
      <c r="L747" s="43"/>
      <c r="M747" s="43"/>
      <c r="N747" s="43"/>
      <c r="O747" s="43"/>
      <c r="P747" s="43"/>
    </row>
    <row r="748" spans="1:16" ht="12">
      <c r="A748" s="43"/>
      <c r="B748" s="43"/>
      <c r="C748" s="43"/>
      <c r="D748" s="43"/>
      <c r="E748" s="43"/>
      <c r="F748" s="43"/>
      <c r="G748" s="43"/>
      <c r="H748" s="43"/>
      <c r="I748" s="43"/>
      <c r="J748" s="43"/>
      <c r="K748" s="43"/>
      <c r="L748" s="43"/>
      <c r="M748" s="43"/>
      <c r="N748" s="43"/>
      <c r="O748" s="43"/>
      <c r="P748" s="43"/>
    </row>
    <row r="749" spans="1:16" ht="12">
      <c r="A749" s="43"/>
      <c r="B749" s="43"/>
      <c r="C749" s="43"/>
      <c r="D749" s="43"/>
      <c r="E749" s="43"/>
      <c r="F749" s="43"/>
      <c r="G749" s="43"/>
      <c r="H749" s="43"/>
      <c r="I749" s="43"/>
      <c r="J749" s="43"/>
      <c r="K749" s="43"/>
      <c r="L749" s="43"/>
      <c r="M749" s="43"/>
      <c r="N749" s="43"/>
      <c r="O749" s="43"/>
      <c r="P749" s="43"/>
    </row>
    <row r="750" spans="1:16" ht="12">
      <c r="A750" s="43"/>
      <c r="B750" s="43"/>
      <c r="C750" s="43"/>
      <c r="D750" s="43"/>
      <c r="E750" s="43"/>
      <c r="F750" s="43"/>
      <c r="G750" s="43"/>
      <c r="H750" s="43"/>
      <c r="I750" s="43"/>
      <c r="J750" s="43"/>
      <c r="K750" s="43"/>
      <c r="L750" s="43"/>
      <c r="M750" s="43"/>
      <c r="N750" s="43"/>
      <c r="O750" s="43"/>
      <c r="P750" s="43"/>
    </row>
    <row r="751" spans="1:16" ht="12">
      <c r="A751" s="43"/>
      <c r="B751" s="43"/>
      <c r="C751" s="43"/>
      <c r="D751" s="43"/>
      <c r="E751" s="43"/>
      <c r="F751" s="43"/>
      <c r="G751" s="43"/>
      <c r="H751" s="43"/>
      <c r="I751" s="43"/>
      <c r="J751" s="43"/>
      <c r="K751" s="43"/>
      <c r="L751" s="43"/>
      <c r="M751" s="43"/>
      <c r="N751" s="43"/>
      <c r="O751" s="43"/>
      <c r="P751" s="43"/>
    </row>
    <row r="752" spans="1:16" ht="12">
      <c r="A752" s="43"/>
      <c r="B752" s="43"/>
      <c r="C752" s="43"/>
      <c r="D752" s="43"/>
      <c r="E752" s="43"/>
      <c r="F752" s="43"/>
      <c r="G752" s="43"/>
      <c r="H752" s="43"/>
      <c r="I752" s="43"/>
      <c r="J752" s="43"/>
      <c r="K752" s="43"/>
      <c r="L752" s="43"/>
      <c r="M752" s="43"/>
      <c r="N752" s="43"/>
      <c r="O752" s="43"/>
      <c r="P752" s="43"/>
    </row>
    <row r="753" spans="1:16" ht="12">
      <c r="A753" s="43"/>
      <c r="B753" s="43"/>
      <c r="C753" s="43"/>
      <c r="D753" s="43"/>
      <c r="E753" s="43"/>
      <c r="F753" s="43"/>
      <c r="G753" s="43"/>
      <c r="H753" s="43"/>
      <c r="I753" s="43"/>
      <c r="J753" s="43"/>
      <c r="K753" s="43"/>
      <c r="L753" s="43"/>
      <c r="M753" s="43"/>
      <c r="N753" s="43"/>
      <c r="O753" s="43"/>
      <c r="P753" s="43"/>
    </row>
    <row r="754" spans="1:16" ht="12">
      <c r="A754" s="43"/>
      <c r="B754" s="43"/>
      <c r="C754" s="43"/>
      <c r="D754" s="43"/>
      <c r="E754" s="43"/>
      <c r="F754" s="43"/>
      <c r="G754" s="43"/>
      <c r="H754" s="43"/>
      <c r="I754" s="43"/>
      <c r="J754" s="43"/>
      <c r="K754" s="43"/>
      <c r="L754" s="43"/>
      <c r="M754" s="43"/>
      <c r="N754" s="43"/>
      <c r="O754" s="43"/>
      <c r="P754" s="43"/>
    </row>
    <row r="755" spans="1:16" ht="12">
      <c r="A755" s="43"/>
      <c r="B755" s="43"/>
      <c r="C755" s="43"/>
      <c r="D755" s="43"/>
      <c r="E755" s="43"/>
      <c r="F755" s="43"/>
      <c r="G755" s="43"/>
      <c r="H755" s="43"/>
      <c r="I755" s="43"/>
      <c r="J755" s="43"/>
      <c r="K755" s="43"/>
      <c r="L755" s="43"/>
      <c r="M755" s="43"/>
      <c r="N755" s="43"/>
      <c r="O755" s="43"/>
      <c r="P755" s="43"/>
    </row>
    <row r="756" spans="1:16" ht="12">
      <c r="A756" s="43"/>
      <c r="B756" s="43"/>
      <c r="C756" s="43"/>
      <c r="D756" s="43"/>
      <c r="E756" s="43"/>
      <c r="F756" s="43"/>
      <c r="G756" s="43"/>
      <c r="H756" s="43"/>
      <c r="I756" s="43"/>
      <c r="J756" s="43"/>
      <c r="K756" s="43"/>
      <c r="L756" s="43"/>
      <c r="M756" s="43"/>
      <c r="N756" s="43"/>
      <c r="O756" s="43"/>
      <c r="P756" s="43"/>
    </row>
    <row r="757" spans="1:16" ht="12">
      <c r="A757" s="43"/>
      <c r="B757" s="43"/>
      <c r="C757" s="43"/>
      <c r="D757" s="43"/>
      <c r="E757" s="43"/>
      <c r="F757" s="43"/>
      <c r="G757" s="43"/>
      <c r="H757" s="43"/>
      <c r="I757" s="43"/>
      <c r="J757" s="43"/>
      <c r="K757" s="43"/>
      <c r="L757" s="43"/>
      <c r="M757" s="43"/>
      <c r="N757" s="43"/>
      <c r="O757" s="43"/>
      <c r="P757" s="43"/>
    </row>
    <row r="758" spans="1:16" ht="12">
      <c r="A758" s="43"/>
      <c r="B758" s="43"/>
      <c r="C758" s="43"/>
      <c r="D758" s="43"/>
      <c r="E758" s="43"/>
      <c r="F758" s="43"/>
      <c r="G758" s="43"/>
      <c r="H758" s="43"/>
      <c r="I758" s="43"/>
      <c r="J758" s="43"/>
      <c r="K758" s="43"/>
      <c r="L758" s="43"/>
      <c r="M758" s="43"/>
      <c r="N758" s="43"/>
      <c r="O758" s="43"/>
      <c r="P758" s="43"/>
    </row>
    <row r="759" spans="1:16" ht="12">
      <c r="A759" s="43"/>
      <c r="B759" s="43"/>
      <c r="C759" s="43"/>
      <c r="D759" s="43"/>
      <c r="E759" s="43"/>
      <c r="F759" s="43"/>
      <c r="G759" s="43"/>
      <c r="H759" s="43"/>
      <c r="I759" s="43"/>
      <c r="J759" s="43"/>
      <c r="K759" s="43"/>
      <c r="L759" s="43"/>
      <c r="M759" s="43"/>
      <c r="N759" s="43"/>
      <c r="O759" s="43"/>
      <c r="P759" s="43"/>
    </row>
    <row r="760" spans="1:16" ht="12">
      <c r="A760" s="43"/>
      <c r="B760" s="43"/>
      <c r="C760" s="43"/>
      <c r="D760" s="43"/>
      <c r="E760" s="43"/>
      <c r="F760" s="43"/>
      <c r="G760" s="43"/>
      <c r="H760" s="43"/>
      <c r="I760" s="43"/>
      <c r="J760" s="43"/>
      <c r="K760" s="43"/>
      <c r="L760" s="43"/>
      <c r="M760" s="43"/>
      <c r="N760" s="43"/>
      <c r="O760" s="43"/>
      <c r="P760" s="43"/>
    </row>
    <row r="761" spans="1:16" ht="12">
      <c r="A761" s="43"/>
      <c r="B761" s="43"/>
      <c r="C761" s="43"/>
      <c r="D761" s="43"/>
      <c r="E761" s="43"/>
      <c r="F761" s="43"/>
      <c r="G761" s="43"/>
      <c r="H761" s="43"/>
      <c r="I761" s="43"/>
      <c r="J761" s="43"/>
      <c r="K761" s="43"/>
      <c r="L761" s="43"/>
      <c r="M761" s="43"/>
      <c r="N761" s="43"/>
      <c r="O761" s="43"/>
      <c r="P761" s="43"/>
    </row>
    <row r="762" spans="1:16" ht="12">
      <c r="A762" s="43"/>
      <c r="B762" s="43"/>
      <c r="C762" s="43"/>
      <c r="D762" s="43"/>
      <c r="E762" s="43"/>
      <c r="F762" s="43"/>
      <c r="G762" s="43"/>
      <c r="H762" s="43"/>
      <c r="I762" s="43"/>
      <c r="J762" s="43"/>
      <c r="K762" s="43"/>
      <c r="L762" s="43"/>
      <c r="M762" s="43"/>
      <c r="N762" s="43"/>
      <c r="O762" s="43"/>
      <c r="P762" s="43"/>
    </row>
    <row r="763" spans="1:16" ht="12">
      <c r="A763" s="43"/>
      <c r="B763" s="43"/>
      <c r="C763" s="43"/>
      <c r="D763" s="43"/>
      <c r="E763" s="43"/>
      <c r="F763" s="43"/>
      <c r="G763" s="43"/>
      <c r="H763" s="43"/>
      <c r="I763" s="43"/>
      <c r="J763" s="43"/>
      <c r="K763" s="43"/>
      <c r="L763" s="43"/>
      <c r="M763" s="43"/>
      <c r="N763" s="43"/>
      <c r="O763" s="43"/>
      <c r="P763" s="43"/>
    </row>
    <row r="764" spans="1:16" ht="12">
      <c r="A764" s="43"/>
      <c r="B764" s="43"/>
      <c r="C764" s="43"/>
      <c r="D764" s="43"/>
      <c r="E764" s="43"/>
      <c r="F764" s="43"/>
      <c r="G764" s="43"/>
      <c r="H764" s="43"/>
      <c r="I764" s="43"/>
      <c r="J764" s="43"/>
      <c r="K764" s="43"/>
      <c r="L764" s="43"/>
      <c r="M764" s="43"/>
      <c r="N764" s="43"/>
      <c r="O764" s="43"/>
      <c r="P764" s="43"/>
    </row>
    <row r="765" spans="1:16" ht="12">
      <c r="A765" s="43"/>
      <c r="B765" s="43"/>
      <c r="C765" s="43"/>
      <c r="D765" s="43"/>
      <c r="E765" s="43"/>
      <c r="F765" s="43"/>
      <c r="G765" s="43"/>
      <c r="H765" s="43"/>
      <c r="I765" s="43"/>
      <c r="J765" s="43"/>
      <c r="K765" s="43"/>
      <c r="L765" s="43"/>
      <c r="M765" s="43"/>
      <c r="N765" s="43"/>
      <c r="O765" s="43"/>
      <c r="P765" s="43"/>
    </row>
    <row r="766" spans="1:16" ht="12">
      <c r="A766" s="43"/>
      <c r="B766" s="43"/>
      <c r="C766" s="43"/>
      <c r="D766" s="43"/>
      <c r="E766" s="43"/>
      <c r="F766" s="43"/>
      <c r="G766" s="43"/>
      <c r="H766" s="43"/>
      <c r="I766" s="43"/>
      <c r="J766" s="43"/>
      <c r="K766" s="43"/>
      <c r="L766" s="43"/>
      <c r="M766" s="43"/>
      <c r="N766" s="43"/>
      <c r="O766" s="43"/>
      <c r="P766" s="43"/>
    </row>
    <row r="767" spans="1:16" ht="12">
      <c r="A767" s="43"/>
      <c r="B767" s="43"/>
      <c r="C767" s="43"/>
      <c r="D767" s="43"/>
      <c r="E767" s="43"/>
      <c r="F767" s="43"/>
      <c r="G767" s="43"/>
      <c r="H767" s="43"/>
      <c r="I767" s="43"/>
      <c r="J767" s="43"/>
      <c r="K767" s="43"/>
      <c r="L767" s="43"/>
      <c r="M767" s="43"/>
      <c r="N767" s="43"/>
      <c r="O767" s="43"/>
      <c r="P767" s="43"/>
    </row>
    <row r="768" spans="1:16" ht="12">
      <c r="A768" s="43"/>
      <c r="B768" s="43"/>
      <c r="C768" s="43"/>
      <c r="D768" s="43"/>
      <c r="E768" s="43"/>
      <c r="F768" s="43"/>
      <c r="G768" s="43"/>
      <c r="H768" s="43"/>
      <c r="I768" s="43"/>
      <c r="J768" s="43"/>
      <c r="K768" s="43"/>
      <c r="L768" s="43"/>
      <c r="M768" s="43"/>
      <c r="N768" s="43"/>
      <c r="O768" s="43"/>
      <c r="P768" s="43"/>
    </row>
    <row r="769" spans="1:16" ht="12">
      <c r="A769" s="43"/>
      <c r="B769" s="43"/>
      <c r="C769" s="43"/>
      <c r="D769" s="43"/>
      <c r="E769" s="43"/>
      <c r="F769" s="43"/>
      <c r="G769" s="43"/>
      <c r="H769" s="43"/>
      <c r="I769" s="43"/>
      <c r="J769" s="43"/>
      <c r="K769" s="43"/>
      <c r="L769" s="43"/>
      <c r="M769" s="43"/>
      <c r="N769" s="43"/>
      <c r="O769" s="43"/>
      <c r="P769" s="43"/>
    </row>
    <row r="770" spans="1:16" ht="12">
      <c r="A770" s="43"/>
      <c r="B770" s="43"/>
      <c r="C770" s="43"/>
      <c r="D770" s="43"/>
      <c r="E770" s="43"/>
      <c r="F770" s="43"/>
      <c r="G770" s="43"/>
      <c r="H770" s="43"/>
      <c r="I770" s="43"/>
      <c r="J770" s="43"/>
      <c r="K770" s="43"/>
      <c r="L770" s="43"/>
      <c r="M770" s="43"/>
      <c r="N770" s="43"/>
      <c r="O770" s="43"/>
      <c r="P770" s="43"/>
    </row>
    <row r="771" spans="1:16" ht="12">
      <c r="A771" s="43"/>
      <c r="B771" s="43"/>
      <c r="C771" s="43"/>
      <c r="D771" s="43"/>
      <c r="E771" s="43"/>
      <c r="F771" s="43"/>
      <c r="G771" s="43"/>
      <c r="H771" s="43"/>
      <c r="I771" s="43"/>
      <c r="J771" s="43"/>
      <c r="K771" s="43"/>
      <c r="L771" s="43"/>
      <c r="M771" s="43"/>
      <c r="N771" s="43"/>
      <c r="O771" s="43"/>
      <c r="P771" s="43"/>
    </row>
    <row r="772" spans="1:16" ht="12">
      <c r="A772" s="43"/>
      <c r="B772" s="43"/>
      <c r="C772" s="43"/>
      <c r="D772" s="43"/>
      <c r="E772" s="43"/>
      <c r="F772" s="43"/>
      <c r="G772" s="43"/>
      <c r="H772" s="43"/>
      <c r="I772" s="43"/>
      <c r="J772" s="43"/>
      <c r="K772" s="43"/>
      <c r="L772" s="43"/>
      <c r="M772" s="43"/>
      <c r="N772" s="43"/>
      <c r="O772" s="43"/>
      <c r="P772" s="43"/>
    </row>
    <row r="773" spans="1:16" ht="12">
      <c r="A773" s="43"/>
      <c r="B773" s="43"/>
      <c r="C773" s="43"/>
      <c r="D773" s="43"/>
      <c r="E773" s="43"/>
      <c r="F773" s="43"/>
      <c r="G773" s="43"/>
      <c r="H773" s="43"/>
      <c r="I773" s="43"/>
      <c r="J773" s="43"/>
      <c r="K773" s="43"/>
      <c r="L773" s="43"/>
      <c r="M773" s="43"/>
      <c r="N773" s="43"/>
      <c r="O773" s="43"/>
      <c r="P773" s="43"/>
    </row>
    <row r="774" spans="1:16" ht="12">
      <c r="A774" s="43"/>
      <c r="B774" s="43"/>
      <c r="C774" s="43"/>
      <c r="D774" s="43"/>
      <c r="E774" s="43"/>
      <c r="F774" s="43"/>
      <c r="G774" s="43"/>
      <c r="H774" s="43"/>
      <c r="I774" s="43"/>
      <c r="J774" s="43"/>
      <c r="K774" s="43"/>
      <c r="L774" s="43"/>
      <c r="M774" s="43"/>
      <c r="N774" s="43"/>
      <c r="O774" s="43"/>
      <c r="P774" s="43"/>
    </row>
    <row r="775" spans="1:16" ht="12">
      <c r="A775" s="43"/>
      <c r="B775" s="43"/>
      <c r="C775" s="43"/>
      <c r="D775" s="43"/>
      <c r="E775" s="43"/>
      <c r="F775" s="43"/>
      <c r="G775" s="43"/>
      <c r="H775" s="43"/>
      <c r="I775" s="43"/>
      <c r="J775" s="43"/>
      <c r="K775" s="43"/>
      <c r="L775" s="43"/>
      <c r="M775" s="43"/>
      <c r="N775" s="43"/>
      <c r="O775" s="43"/>
      <c r="P775" s="43"/>
    </row>
    <row r="776" spans="1:16" ht="12">
      <c r="A776" s="43"/>
      <c r="B776" s="43"/>
      <c r="C776" s="43"/>
      <c r="D776" s="43"/>
      <c r="E776" s="43"/>
      <c r="F776" s="43"/>
      <c r="G776" s="43"/>
      <c r="H776" s="43"/>
      <c r="I776" s="43"/>
      <c r="J776" s="43"/>
      <c r="K776" s="43"/>
      <c r="L776" s="43"/>
      <c r="M776" s="43"/>
      <c r="N776" s="43"/>
      <c r="O776" s="43"/>
      <c r="P776" s="43"/>
    </row>
    <row r="777" spans="1:16" ht="12">
      <c r="A777" s="43"/>
      <c r="B777" s="43"/>
      <c r="C777" s="43"/>
      <c r="D777" s="43"/>
      <c r="E777" s="43"/>
      <c r="F777" s="43"/>
      <c r="G777" s="43"/>
      <c r="H777" s="43"/>
      <c r="I777" s="43"/>
      <c r="J777" s="43"/>
      <c r="K777" s="43"/>
      <c r="L777" s="43"/>
      <c r="M777" s="43"/>
      <c r="N777" s="43"/>
      <c r="O777" s="43"/>
      <c r="P777" s="43"/>
    </row>
    <row r="778" spans="1:16" ht="12">
      <c r="A778" s="43"/>
      <c r="B778" s="43"/>
      <c r="C778" s="43"/>
      <c r="D778" s="43"/>
      <c r="E778" s="43"/>
      <c r="F778" s="43"/>
      <c r="G778" s="43"/>
      <c r="H778" s="43"/>
      <c r="I778" s="43"/>
      <c r="J778" s="43"/>
      <c r="K778" s="43"/>
      <c r="L778" s="43"/>
      <c r="M778" s="43"/>
      <c r="N778" s="43"/>
      <c r="O778" s="43"/>
      <c r="P778" s="43"/>
    </row>
    <row r="779" spans="1:16" ht="12">
      <c r="A779" s="43"/>
      <c r="B779" s="43"/>
      <c r="C779" s="43"/>
      <c r="D779" s="43"/>
      <c r="E779" s="43"/>
      <c r="F779" s="43"/>
      <c r="G779" s="43"/>
      <c r="H779" s="43"/>
      <c r="I779" s="43"/>
      <c r="J779" s="43"/>
      <c r="K779" s="43"/>
      <c r="L779" s="43"/>
      <c r="M779" s="43"/>
      <c r="N779" s="43"/>
      <c r="O779" s="43"/>
      <c r="P779" s="43"/>
    </row>
    <row r="780" spans="1:16" ht="12">
      <c r="A780" s="43"/>
      <c r="B780" s="43"/>
      <c r="C780" s="43"/>
      <c r="D780" s="43"/>
      <c r="E780" s="43"/>
      <c r="F780" s="43"/>
      <c r="G780" s="43"/>
      <c r="H780" s="43"/>
      <c r="I780" s="43"/>
      <c r="J780" s="43"/>
      <c r="K780" s="43"/>
      <c r="L780" s="43"/>
      <c r="M780" s="43"/>
      <c r="N780" s="43"/>
      <c r="O780" s="43"/>
      <c r="P780" s="43"/>
    </row>
    <row r="781" spans="1:16" ht="12">
      <c r="A781" s="43"/>
      <c r="B781" s="43"/>
      <c r="C781" s="43"/>
      <c r="D781" s="43"/>
      <c r="E781" s="43"/>
      <c r="F781" s="43"/>
      <c r="G781" s="43"/>
      <c r="H781" s="43"/>
      <c r="I781" s="43"/>
      <c r="J781" s="43"/>
      <c r="K781" s="43"/>
      <c r="L781" s="43"/>
      <c r="M781" s="43"/>
      <c r="N781" s="43"/>
      <c r="O781" s="43"/>
      <c r="P781" s="43"/>
    </row>
    <row r="782" spans="1:16" ht="12">
      <c r="A782" s="43"/>
      <c r="B782" s="43"/>
      <c r="C782" s="43"/>
      <c r="D782" s="43"/>
      <c r="E782" s="43"/>
      <c r="F782" s="43"/>
      <c r="G782" s="43"/>
      <c r="H782" s="43"/>
      <c r="I782" s="43"/>
      <c r="J782" s="43"/>
      <c r="K782" s="43"/>
      <c r="L782" s="43"/>
      <c r="M782" s="43"/>
      <c r="N782" s="43"/>
      <c r="O782" s="43"/>
      <c r="P782" s="43"/>
    </row>
    <row r="783" spans="1:16" ht="12">
      <c r="A783" s="43"/>
      <c r="B783" s="43"/>
      <c r="C783" s="43"/>
      <c r="D783" s="43"/>
      <c r="E783" s="43"/>
      <c r="F783" s="43"/>
      <c r="G783" s="43"/>
      <c r="H783" s="43"/>
      <c r="I783" s="43"/>
      <c r="J783" s="43"/>
      <c r="K783" s="43"/>
      <c r="L783" s="43"/>
      <c r="M783" s="43"/>
      <c r="N783" s="43"/>
      <c r="O783" s="43"/>
      <c r="P783" s="43"/>
    </row>
    <row r="784" spans="1:16" ht="12">
      <c r="A784" s="43"/>
      <c r="B784" s="43"/>
      <c r="C784" s="43"/>
      <c r="D784" s="43"/>
      <c r="E784" s="43"/>
      <c r="F784" s="43"/>
      <c r="G784" s="43"/>
      <c r="H784" s="43"/>
      <c r="I784" s="43"/>
      <c r="J784" s="43"/>
      <c r="K784" s="43"/>
      <c r="L784" s="43"/>
      <c r="M784" s="43"/>
      <c r="N784" s="43"/>
      <c r="O784" s="43"/>
      <c r="P784" s="43"/>
    </row>
    <row r="785" spans="1:16" ht="12">
      <c r="A785" s="43"/>
      <c r="B785" s="43"/>
      <c r="C785" s="43"/>
      <c r="D785" s="43"/>
      <c r="E785" s="43"/>
      <c r="F785" s="43"/>
      <c r="G785" s="43"/>
      <c r="H785" s="43"/>
      <c r="I785" s="43"/>
      <c r="J785" s="43"/>
      <c r="K785" s="43"/>
      <c r="L785" s="43"/>
      <c r="M785" s="43"/>
      <c r="N785" s="43"/>
      <c r="O785" s="43"/>
      <c r="P785" s="43"/>
    </row>
    <row r="786" spans="1:16" ht="12">
      <c r="A786" s="43"/>
      <c r="B786" s="43"/>
      <c r="C786" s="43"/>
      <c r="D786" s="43"/>
      <c r="E786" s="43"/>
      <c r="F786" s="43"/>
      <c r="G786" s="43"/>
      <c r="H786" s="43"/>
      <c r="I786" s="43"/>
      <c r="J786" s="43"/>
      <c r="K786" s="43"/>
      <c r="L786" s="43"/>
      <c r="M786" s="43"/>
      <c r="N786" s="43"/>
      <c r="O786" s="43"/>
      <c r="P786" s="43"/>
    </row>
    <row r="787" spans="1:16" ht="12">
      <c r="A787" s="43"/>
      <c r="B787" s="43"/>
      <c r="C787" s="43"/>
      <c r="D787" s="43"/>
      <c r="E787" s="43"/>
      <c r="F787" s="43"/>
      <c r="G787" s="43"/>
      <c r="H787" s="43"/>
      <c r="I787" s="43"/>
      <c r="J787" s="43"/>
      <c r="K787" s="43"/>
      <c r="L787" s="43"/>
      <c r="M787" s="43"/>
      <c r="N787" s="43"/>
      <c r="O787" s="43"/>
      <c r="P787" s="43"/>
    </row>
    <row r="788" spans="1:16" ht="12">
      <c r="A788" s="43"/>
      <c r="B788" s="43"/>
      <c r="C788" s="43"/>
      <c r="D788" s="43"/>
      <c r="E788" s="43"/>
      <c r="F788" s="43"/>
      <c r="G788" s="43"/>
      <c r="H788" s="43"/>
      <c r="I788" s="43"/>
      <c r="J788" s="43"/>
      <c r="K788" s="43"/>
      <c r="L788" s="43"/>
      <c r="M788" s="43"/>
      <c r="N788" s="43"/>
      <c r="O788" s="43"/>
      <c r="P788" s="43"/>
    </row>
    <row r="789" spans="1:16" ht="12">
      <c r="A789" s="43"/>
      <c r="B789" s="43"/>
      <c r="C789" s="43"/>
      <c r="D789" s="43"/>
      <c r="E789" s="43"/>
      <c r="F789" s="43"/>
      <c r="G789" s="43"/>
      <c r="H789" s="43"/>
      <c r="I789" s="43"/>
      <c r="J789" s="43"/>
      <c r="K789" s="43"/>
      <c r="L789" s="43"/>
      <c r="M789" s="43"/>
      <c r="N789" s="43"/>
      <c r="O789" s="43"/>
      <c r="P789" s="43"/>
    </row>
    <row r="790" spans="1:16" ht="12">
      <c r="A790" s="43"/>
      <c r="B790" s="43"/>
      <c r="C790" s="43"/>
      <c r="D790" s="43"/>
      <c r="E790" s="43"/>
      <c r="F790" s="43"/>
      <c r="G790" s="43"/>
      <c r="H790" s="43"/>
      <c r="I790" s="43"/>
      <c r="J790" s="43"/>
      <c r="K790" s="43"/>
      <c r="L790" s="43"/>
      <c r="M790" s="43"/>
      <c r="N790" s="43"/>
      <c r="O790" s="43"/>
      <c r="P790" s="43"/>
    </row>
    <row r="791" spans="1:16" ht="12">
      <c r="A791" s="43"/>
      <c r="B791" s="43"/>
      <c r="C791" s="43"/>
      <c r="D791" s="43"/>
      <c r="E791" s="43"/>
      <c r="F791" s="43"/>
      <c r="G791" s="43"/>
      <c r="H791" s="43"/>
      <c r="I791" s="43"/>
      <c r="J791" s="43"/>
      <c r="K791" s="43"/>
      <c r="L791" s="43"/>
      <c r="M791" s="43"/>
      <c r="N791" s="43"/>
      <c r="O791" s="43"/>
      <c r="P791" s="43"/>
    </row>
    <row r="792" spans="1:16" ht="12">
      <c r="A792" s="43"/>
      <c r="B792" s="43"/>
      <c r="C792" s="43"/>
      <c r="D792" s="43"/>
      <c r="E792" s="43"/>
      <c r="F792" s="43"/>
      <c r="G792" s="43"/>
      <c r="H792" s="43"/>
      <c r="I792" s="43"/>
      <c r="J792" s="43"/>
      <c r="K792" s="43"/>
      <c r="L792" s="43"/>
      <c r="M792" s="43"/>
      <c r="N792" s="43"/>
      <c r="O792" s="43"/>
      <c r="P792" s="43"/>
    </row>
    <row r="793" spans="1:16" ht="12">
      <c r="A793" s="43"/>
      <c r="B793" s="43"/>
      <c r="C793" s="43"/>
      <c r="D793" s="43"/>
      <c r="E793" s="43"/>
      <c r="F793" s="43"/>
      <c r="G793" s="43"/>
      <c r="H793" s="43"/>
      <c r="I793" s="43"/>
      <c r="J793" s="43"/>
      <c r="K793" s="43"/>
      <c r="L793" s="43"/>
      <c r="M793" s="43"/>
      <c r="N793" s="43"/>
      <c r="O793" s="43"/>
      <c r="P793" s="43"/>
    </row>
    <row r="794" spans="1:16" ht="12">
      <c r="A794" s="43"/>
      <c r="B794" s="43"/>
      <c r="C794" s="43"/>
      <c r="D794" s="43"/>
      <c r="E794" s="43"/>
      <c r="F794" s="43"/>
      <c r="G794" s="43"/>
      <c r="H794" s="43"/>
      <c r="I794" s="43"/>
      <c r="J794" s="43"/>
      <c r="K794" s="43"/>
      <c r="L794" s="43"/>
      <c r="M794" s="43"/>
      <c r="N794" s="43"/>
      <c r="O794" s="43"/>
      <c r="P794" s="43"/>
    </row>
    <row r="795" spans="1:16" ht="12">
      <c r="A795" s="43"/>
      <c r="B795" s="43"/>
      <c r="C795" s="43"/>
      <c r="D795" s="43"/>
      <c r="E795" s="43"/>
      <c r="F795" s="43"/>
      <c r="G795" s="43"/>
      <c r="H795" s="43"/>
      <c r="I795" s="43"/>
      <c r="J795" s="43"/>
      <c r="K795" s="43"/>
      <c r="L795" s="43"/>
      <c r="M795" s="43"/>
      <c r="N795" s="43"/>
      <c r="O795" s="43"/>
      <c r="P795" s="43"/>
    </row>
    <row r="796" spans="1:16" ht="12">
      <c r="A796" s="43"/>
      <c r="B796" s="43"/>
      <c r="C796" s="43"/>
      <c r="D796" s="43"/>
      <c r="E796" s="43"/>
      <c r="F796" s="43"/>
      <c r="G796" s="43"/>
      <c r="H796" s="43"/>
      <c r="I796" s="43"/>
      <c r="J796" s="43"/>
      <c r="K796" s="43"/>
      <c r="L796" s="43"/>
      <c r="M796" s="43"/>
      <c r="N796" s="43"/>
      <c r="O796" s="43"/>
      <c r="P796" s="43"/>
    </row>
    <row r="797" spans="1:16" ht="12">
      <c r="A797" s="43"/>
      <c r="B797" s="43"/>
      <c r="C797" s="43"/>
      <c r="D797" s="43"/>
      <c r="E797" s="43"/>
      <c r="F797" s="43"/>
      <c r="G797" s="43"/>
      <c r="H797" s="43"/>
      <c r="I797" s="43"/>
      <c r="J797" s="43"/>
      <c r="K797" s="43"/>
      <c r="L797" s="43"/>
      <c r="M797" s="43"/>
      <c r="N797" s="43"/>
      <c r="O797" s="43"/>
      <c r="P797" s="43"/>
    </row>
    <row r="798" spans="1:16" ht="12">
      <c r="A798" s="43"/>
      <c r="B798" s="43"/>
      <c r="C798" s="43"/>
      <c r="D798" s="43"/>
      <c r="E798" s="43"/>
      <c r="F798" s="43"/>
      <c r="G798" s="43"/>
      <c r="H798" s="43"/>
      <c r="I798" s="43"/>
      <c r="J798" s="43"/>
      <c r="K798" s="43"/>
      <c r="L798" s="43"/>
      <c r="M798" s="43"/>
      <c r="N798" s="43"/>
      <c r="O798" s="43"/>
      <c r="P798" s="43"/>
    </row>
    <row r="799" spans="1:16" ht="12">
      <c r="A799" s="43"/>
      <c r="B799" s="43"/>
      <c r="C799" s="43"/>
      <c r="D799" s="43"/>
      <c r="E799" s="43"/>
      <c r="F799" s="43"/>
      <c r="G799" s="43"/>
      <c r="H799" s="43"/>
      <c r="I799" s="43"/>
      <c r="J799" s="43"/>
      <c r="K799" s="43"/>
      <c r="L799" s="43"/>
      <c r="M799" s="43"/>
      <c r="N799" s="43"/>
      <c r="O799" s="43"/>
      <c r="P799" s="43"/>
    </row>
    <row r="800" spans="1:16" ht="12">
      <c r="A800" s="43"/>
      <c r="B800" s="43"/>
      <c r="C800" s="43"/>
      <c r="D800" s="43"/>
      <c r="E800" s="43"/>
      <c r="F800" s="43"/>
      <c r="G800" s="43"/>
      <c r="H800" s="43"/>
      <c r="I800" s="43"/>
      <c r="J800" s="43"/>
      <c r="K800" s="43"/>
      <c r="L800" s="43"/>
      <c r="M800" s="43"/>
      <c r="N800" s="43"/>
      <c r="O800" s="43"/>
      <c r="P800" s="43"/>
    </row>
    <row r="801" spans="1:16" ht="12">
      <c r="A801" s="43"/>
      <c r="B801" s="43"/>
      <c r="C801" s="43"/>
      <c r="D801" s="43"/>
      <c r="E801" s="43"/>
      <c r="F801" s="43"/>
      <c r="G801" s="43"/>
      <c r="H801" s="43"/>
      <c r="I801" s="43"/>
      <c r="J801" s="43"/>
      <c r="K801" s="43"/>
      <c r="L801" s="43"/>
      <c r="M801" s="43"/>
      <c r="N801" s="43"/>
      <c r="O801" s="43"/>
      <c r="P801" s="43"/>
    </row>
    <row r="802" spans="1:16" ht="12">
      <c r="A802" s="43"/>
      <c r="B802" s="43"/>
      <c r="C802" s="43"/>
      <c r="D802" s="43"/>
      <c r="E802" s="43"/>
      <c r="F802" s="43"/>
      <c r="G802" s="43"/>
      <c r="H802" s="43"/>
      <c r="I802" s="43"/>
      <c r="J802" s="43"/>
      <c r="K802" s="43"/>
      <c r="L802" s="43"/>
      <c r="M802" s="43"/>
      <c r="N802" s="43"/>
      <c r="O802" s="43"/>
      <c r="P802" s="43"/>
    </row>
    <row r="803" spans="1:16" ht="12">
      <c r="A803" s="43"/>
      <c r="B803" s="43"/>
      <c r="C803" s="43"/>
      <c r="D803" s="43"/>
      <c r="E803" s="43"/>
      <c r="F803" s="43"/>
      <c r="G803" s="43"/>
      <c r="H803" s="43"/>
      <c r="I803" s="43"/>
      <c r="J803" s="43"/>
      <c r="K803" s="43"/>
      <c r="L803" s="43"/>
      <c r="M803" s="43"/>
      <c r="N803" s="43"/>
      <c r="O803" s="43"/>
      <c r="P803" s="43"/>
    </row>
    <row r="804" spans="1:16" ht="12">
      <c r="A804" s="43"/>
      <c r="B804" s="43"/>
      <c r="C804" s="43"/>
      <c r="D804" s="43"/>
      <c r="E804" s="43"/>
      <c r="F804" s="43"/>
      <c r="G804" s="43"/>
      <c r="H804" s="43"/>
      <c r="I804" s="43"/>
      <c r="J804" s="43"/>
      <c r="K804" s="43"/>
      <c r="L804" s="43"/>
      <c r="M804" s="43"/>
      <c r="N804" s="43"/>
      <c r="O804" s="43"/>
      <c r="P804" s="43"/>
    </row>
    <row r="805" spans="1:16" ht="12">
      <c r="A805" s="43"/>
      <c r="B805" s="43"/>
      <c r="C805" s="43"/>
      <c r="D805" s="43"/>
      <c r="E805" s="43"/>
      <c r="F805" s="43"/>
      <c r="G805" s="43"/>
      <c r="H805" s="43"/>
      <c r="I805" s="43"/>
      <c r="J805" s="43"/>
      <c r="K805" s="43"/>
      <c r="L805" s="43"/>
      <c r="M805" s="43"/>
      <c r="N805" s="43"/>
      <c r="O805" s="43"/>
      <c r="P805" s="43"/>
    </row>
    <row r="806" spans="1:16" ht="12">
      <c r="A806" s="43"/>
      <c r="B806" s="43"/>
      <c r="C806" s="43"/>
      <c r="D806" s="43"/>
      <c r="E806" s="43"/>
      <c r="F806" s="43"/>
      <c r="G806" s="43"/>
      <c r="H806" s="43"/>
      <c r="I806" s="43"/>
      <c r="J806" s="43"/>
      <c r="K806" s="43"/>
      <c r="L806" s="43"/>
      <c r="M806" s="43"/>
      <c r="N806" s="43"/>
      <c r="O806" s="43"/>
      <c r="P806" s="43"/>
    </row>
    <row r="807" spans="1:16" ht="12">
      <c r="A807" s="43"/>
      <c r="B807" s="43"/>
      <c r="C807" s="43"/>
      <c r="D807" s="43"/>
      <c r="E807" s="43"/>
      <c r="F807" s="43"/>
      <c r="G807" s="43"/>
      <c r="H807" s="43"/>
      <c r="I807" s="43"/>
      <c r="J807" s="43"/>
      <c r="K807" s="43"/>
      <c r="L807" s="43"/>
      <c r="M807" s="43"/>
      <c r="N807" s="43"/>
      <c r="O807" s="43"/>
      <c r="P807" s="43"/>
    </row>
    <row r="808" spans="1:16" ht="12">
      <c r="A808" s="43"/>
      <c r="B808" s="43"/>
      <c r="C808" s="43"/>
      <c r="D808" s="43"/>
      <c r="E808" s="43"/>
      <c r="F808" s="43"/>
      <c r="G808" s="43"/>
      <c r="H808" s="43"/>
      <c r="I808" s="43"/>
      <c r="J808" s="43"/>
      <c r="K808" s="43"/>
      <c r="L808" s="43"/>
      <c r="M808" s="43"/>
      <c r="N808" s="43"/>
      <c r="O808" s="43"/>
      <c r="P808" s="43"/>
    </row>
    <row r="809" spans="1:16" ht="12">
      <c r="A809" s="43"/>
      <c r="B809" s="43"/>
      <c r="C809" s="43"/>
      <c r="D809" s="43"/>
      <c r="E809" s="43"/>
      <c r="F809" s="43"/>
      <c r="G809" s="43"/>
      <c r="H809" s="43"/>
      <c r="I809" s="43"/>
      <c r="J809" s="43"/>
      <c r="K809" s="43"/>
      <c r="L809" s="43"/>
      <c r="M809" s="43"/>
      <c r="N809" s="43"/>
      <c r="O809" s="43"/>
      <c r="P809" s="43"/>
    </row>
    <row r="810" spans="1:16" ht="12">
      <c r="A810" s="43"/>
      <c r="B810" s="43"/>
      <c r="C810" s="43"/>
      <c r="D810" s="43"/>
      <c r="E810" s="43"/>
      <c r="F810" s="43"/>
      <c r="G810" s="43"/>
      <c r="H810" s="43"/>
      <c r="I810" s="43"/>
      <c r="J810" s="43"/>
      <c r="K810" s="43"/>
      <c r="L810" s="43"/>
      <c r="M810" s="43"/>
      <c r="N810" s="43"/>
      <c r="O810" s="43"/>
      <c r="P810" s="43"/>
    </row>
    <row r="811" spans="1:16" ht="12">
      <c r="A811" s="43"/>
      <c r="B811" s="43"/>
      <c r="C811" s="43"/>
      <c r="D811" s="43"/>
      <c r="E811" s="43"/>
      <c r="F811" s="43"/>
      <c r="G811" s="43"/>
      <c r="H811" s="43"/>
      <c r="I811" s="43"/>
      <c r="J811" s="43"/>
      <c r="K811" s="43"/>
      <c r="L811" s="43"/>
      <c r="M811" s="43"/>
      <c r="N811" s="43"/>
      <c r="O811" s="43"/>
      <c r="P811" s="43"/>
    </row>
    <row r="812" spans="1:16" ht="12">
      <c r="A812" s="43"/>
      <c r="B812" s="43"/>
      <c r="C812" s="43"/>
      <c r="D812" s="43"/>
      <c r="E812" s="43"/>
      <c r="F812" s="43"/>
      <c r="G812" s="43"/>
      <c r="H812" s="43"/>
      <c r="I812" s="43"/>
      <c r="J812" s="43"/>
      <c r="K812" s="43"/>
      <c r="L812" s="43"/>
      <c r="M812" s="43"/>
      <c r="N812" s="43"/>
      <c r="O812" s="43"/>
      <c r="P812" s="43"/>
    </row>
    <row r="813" spans="1:16" ht="12">
      <c r="A813" s="43"/>
      <c r="B813" s="43"/>
      <c r="C813" s="43"/>
      <c r="D813" s="43"/>
      <c r="E813" s="43"/>
      <c r="F813" s="43"/>
      <c r="G813" s="43"/>
      <c r="H813" s="43"/>
      <c r="I813" s="43"/>
      <c r="J813" s="43"/>
      <c r="K813" s="43"/>
      <c r="L813" s="43"/>
      <c r="M813" s="43"/>
      <c r="N813" s="43"/>
      <c r="O813" s="43"/>
      <c r="P813" s="43"/>
    </row>
    <row r="814" spans="1:16" ht="12">
      <c r="A814" s="43"/>
      <c r="B814" s="43"/>
      <c r="C814" s="43"/>
      <c r="D814" s="43"/>
      <c r="E814" s="43"/>
      <c r="F814" s="43"/>
      <c r="G814" s="43"/>
      <c r="H814" s="43"/>
      <c r="I814" s="43"/>
      <c r="J814" s="43"/>
      <c r="K814" s="43"/>
      <c r="L814" s="43"/>
      <c r="M814" s="43"/>
      <c r="N814" s="43"/>
      <c r="O814" s="43"/>
      <c r="P814" s="43"/>
    </row>
    <row r="815" spans="1:16" ht="12">
      <c r="A815" s="43"/>
      <c r="B815" s="43"/>
      <c r="C815" s="43"/>
      <c r="D815" s="43"/>
      <c r="E815" s="43"/>
      <c r="F815" s="43"/>
      <c r="G815" s="43"/>
      <c r="H815" s="43"/>
      <c r="I815" s="43"/>
      <c r="J815" s="43"/>
      <c r="K815" s="43"/>
      <c r="L815" s="43"/>
      <c r="M815" s="43"/>
      <c r="N815" s="43"/>
      <c r="O815" s="43"/>
      <c r="P815" s="43"/>
    </row>
    <row r="816" spans="1:16" ht="12">
      <c r="A816" s="43"/>
      <c r="B816" s="43"/>
      <c r="C816" s="43"/>
      <c r="D816" s="43"/>
      <c r="E816" s="43"/>
      <c r="F816" s="43"/>
      <c r="G816" s="43"/>
      <c r="H816" s="43"/>
      <c r="I816" s="43"/>
      <c r="J816" s="43"/>
      <c r="K816" s="43"/>
      <c r="L816" s="43"/>
      <c r="M816" s="43"/>
      <c r="N816" s="43"/>
      <c r="O816" s="43"/>
      <c r="P816" s="43"/>
    </row>
    <row r="817" spans="1:16" ht="12">
      <c r="A817" s="43"/>
      <c r="B817" s="43"/>
      <c r="C817" s="43"/>
      <c r="D817" s="43"/>
      <c r="E817" s="43"/>
      <c r="F817" s="43"/>
      <c r="G817" s="43"/>
      <c r="H817" s="43"/>
      <c r="I817" s="43"/>
      <c r="J817" s="43"/>
      <c r="K817" s="43"/>
      <c r="L817" s="43"/>
      <c r="M817" s="43"/>
      <c r="N817" s="43"/>
      <c r="O817" s="43"/>
      <c r="P817" s="43"/>
    </row>
    <row r="818" spans="1:16" ht="12">
      <c r="A818" s="43"/>
      <c r="B818" s="43"/>
      <c r="C818" s="43"/>
      <c r="D818" s="43"/>
      <c r="E818" s="43"/>
      <c r="F818" s="43"/>
      <c r="G818" s="43"/>
      <c r="H818" s="43"/>
      <c r="I818" s="43"/>
      <c r="J818" s="43"/>
      <c r="K818" s="43"/>
      <c r="L818" s="43"/>
      <c r="M818" s="43"/>
      <c r="N818" s="43"/>
      <c r="O818" s="43"/>
      <c r="P818" s="43"/>
    </row>
    <row r="819" spans="1:16" ht="12">
      <c r="A819" s="43"/>
      <c r="B819" s="43"/>
      <c r="C819" s="43"/>
      <c r="D819" s="43"/>
      <c r="E819" s="43"/>
      <c r="F819" s="43"/>
      <c r="G819" s="43"/>
      <c r="H819" s="43"/>
      <c r="I819" s="43"/>
      <c r="J819" s="43"/>
      <c r="K819" s="43"/>
      <c r="L819" s="43"/>
      <c r="M819" s="43"/>
      <c r="N819" s="43"/>
      <c r="O819" s="43"/>
      <c r="P819" s="43"/>
    </row>
    <row r="820" spans="1:16" ht="12">
      <c r="A820" s="43"/>
      <c r="B820" s="43"/>
      <c r="C820" s="43"/>
      <c r="D820" s="43"/>
      <c r="E820" s="43"/>
      <c r="F820" s="43"/>
      <c r="G820" s="43"/>
      <c r="H820" s="43"/>
      <c r="I820" s="43"/>
      <c r="J820" s="43"/>
      <c r="K820" s="43"/>
      <c r="L820" s="43"/>
      <c r="M820" s="43"/>
      <c r="N820" s="43"/>
      <c r="O820" s="43"/>
      <c r="P820" s="43"/>
    </row>
    <row r="821" spans="1:16" ht="12">
      <c r="A821" s="43"/>
      <c r="B821" s="43"/>
      <c r="C821" s="43"/>
      <c r="D821" s="43"/>
      <c r="E821" s="43"/>
      <c r="F821" s="43"/>
      <c r="G821" s="43"/>
      <c r="H821" s="43"/>
      <c r="I821" s="43"/>
      <c r="J821" s="43"/>
      <c r="K821" s="43"/>
      <c r="L821" s="43"/>
      <c r="M821" s="43"/>
      <c r="N821" s="43"/>
      <c r="O821" s="43"/>
      <c r="P821" s="43"/>
    </row>
    <row r="822" spans="1:16" ht="12">
      <c r="A822" s="43"/>
      <c r="B822" s="43"/>
      <c r="C822" s="43"/>
      <c r="D822" s="43"/>
      <c r="E822" s="43"/>
      <c r="F822" s="43"/>
      <c r="G822" s="43"/>
      <c r="H822" s="43"/>
      <c r="I822" s="43"/>
      <c r="J822" s="43"/>
      <c r="K822" s="43"/>
      <c r="L822" s="43"/>
      <c r="M822" s="43"/>
      <c r="N822" s="43"/>
      <c r="O822" s="43"/>
      <c r="P822" s="43"/>
    </row>
    <row r="823" spans="1:16" ht="12">
      <c r="A823" s="43"/>
      <c r="B823" s="43"/>
      <c r="C823" s="43"/>
      <c r="D823" s="43"/>
      <c r="E823" s="43"/>
      <c r="F823" s="43"/>
      <c r="G823" s="43"/>
      <c r="H823" s="43"/>
      <c r="I823" s="43"/>
      <c r="J823" s="43"/>
      <c r="K823" s="43"/>
      <c r="L823" s="43"/>
      <c r="M823" s="43"/>
      <c r="N823" s="43"/>
      <c r="O823" s="43"/>
      <c r="P823" s="43"/>
    </row>
    <row r="824" spans="1:16" ht="12">
      <c r="A824" s="43"/>
      <c r="B824" s="43"/>
      <c r="C824" s="43"/>
      <c r="D824" s="43"/>
      <c r="E824" s="43"/>
      <c r="F824" s="43"/>
      <c r="G824" s="43"/>
      <c r="H824" s="43"/>
      <c r="I824" s="43"/>
      <c r="J824" s="43"/>
      <c r="K824" s="43"/>
      <c r="L824" s="43"/>
      <c r="M824" s="43"/>
      <c r="N824" s="43"/>
      <c r="O824" s="43"/>
      <c r="P824" s="43"/>
    </row>
    <row r="825" spans="1:16" ht="12">
      <c r="A825" s="43"/>
      <c r="B825" s="43"/>
      <c r="C825" s="43"/>
      <c r="D825" s="43"/>
      <c r="E825" s="43"/>
      <c r="F825" s="43"/>
      <c r="G825" s="43"/>
      <c r="H825" s="43"/>
      <c r="I825" s="43"/>
      <c r="J825" s="43"/>
      <c r="K825" s="43"/>
      <c r="L825" s="43"/>
      <c r="M825" s="43"/>
      <c r="N825" s="43"/>
      <c r="O825" s="43"/>
      <c r="P825" s="43"/>
    </row>
    <row r="826" spans="1:16" ht="12">
      <c r="A826" s="43"/>
      <c r="B826" s="43"/>
      <c r="C826" s="43"/>
      <c r="D826" s="43"/>
      <c r="E826" s="43"/>
      <c r="F826" s="43"/>
      <c r="G826" s="43"/>
      <c r="H826" s="43"/>
      <c r="I826" s="43"/>
      <c r="J826" s="43"/>
      <c r="K826" s="43"/>
      <c r="L826" s="43"/>
      <c r="M826" s="43"/>
      <c r="N826" s="43"/>
      <c r="O826" s="43"/>
      <c r="P826" s="43"/>
    </row>
    <row r="827" spans="1:16" ht="12">
      <c r="A827" s="43"/>
      <c r="B827" s="43"/>
      <c r="C827" s="43"/>
      <c r="D827" s="43"/>
      <c r="E827" s="43"/>
      <c r="F827" s="43"/>
      <c r="G827" s="43"/>
      <c r="H827" s="43"/>
      <c r="I827" s="43"/>
      <c r="J827" s="43"/>
      <c r="K827" s="43"/>
      <c r="L827" s="43"/>
      <c r="M827" s="43"/>
      <c r="N827" s="43"/>
      <c r="O827" s="43"/>
      <c r="P827" s="43"/>
    </row>
    <row r="828" spans="1:16" ht="12">
      <c r="A828" s="43"/>
      <c r="B828" s="43"/>
      <c r="C828" s="43"/>
      <c r="D828" s="43"/>
      <c r="E828" s="43"/>
      <c r="F828" s="43"/>
      <c r="G828" s="43"/>
      <c r="H828" s="43"/>
      <c r="I828" s="43"/>
      <c r="J828" s="43"/>
      <c r="K828" s="43"/>
      <c r="L828" s="43"/>
      <c r="M828" s="43"/>
      <c r="N828" s="43"/>
      <c r="O828" s="43"/>
      <c r="P828" s="43"/>
    </row>
    <row r="829" spans="1:16" ht="12">
      <c r="A829" s="43"/>
      <c r="B829" s="43"/>
      <c r="C829" s="43"/>
      <c r="D829" s="43"/>
      <c r="E829" s="43"/>
      <c r="F829" s="43"/>
      <c r="G829" s="43"/>
      <c r="H829" s="43"/>
      <c r="I829" s="43"/>
      <c r="J829" s="43"/>
      <c r="K829" s="43"/>
      <c r="L829" s="43"/>
      <c r="M829" s="43"/>
      <c r="N829" s="43"/>
      <c r="O829" s="43"/>
      <c r="P829" s="43"/>
    </row>
    <row r="830" spans="1:16" ht="12">
      <c r="A830" s="43"/>
      <c r="B830" s="43"/>
      <c r="C830" s="43"/>
      <c r="D830" s="43"/>
      <c r="E830" s="43"/>
      <c r="F830" s="43"/>
      <c r="G830" s="43"/>
      <c r="H830" s="43"/>
      <c r="I830" s="43"/>
      <c r="J830" s="43"/>
      <c r="K830" s="43"/>
      <c r="L830" s="43"/>
      <c r="M830" s="43"/>
      <c r="N830" s="43"/>
      <c r="O830" s="43"/>
      <c r="P830" s="43"/>
    </row>
    <row r="831" spans="1:16" ht="12">
      <c r="A831" s="43"/>
      <c r="B831" s="43"/>
      <c r="C831" s="43"/>
      <c r="D831" s="43"/>
      <c r="E831" s="43"/>
      <c r="F831" s="43"/>
      <c r="G831" s="43"/>
      <c r="H831" s="43"/>
      <c r="I831" s="43"/>
      <c r="J831" s="43"/>
      <c r="K831" s="43"/>
      <c r="L831" s="43"/>
      <c r="M831" s="43"/>
      <c r="N831" s="43"/>
      <c r="O831" s="43"/>
      <c r="P831" s="43"/>
    </row>
    <row r="832" spans="1:16" ht="12">
      <c r="A832" s="43"/>
      <c r="B832" s="43"/>
      <c r="C832" s="43"/>
      <c r="D832" s="43"/>
      <c r="E832" s="43"/>
      <c r="F832" s="43"/>
      <c r="G832" s="43"/>
      <c r="H832" s="43"/>
      <c r="I832" s="43"/>
      <c r="J832" s="43"/>
      <c r="K832" s="43"/>
      <c r="L832" s="43"/>
      <c r="M832" s="43"/>
      <c r="N832" s="43"/>
      <c r="O832" s="43"/>
      <c r="P832" s="43"/>
    </row>
    <row r="833" spans="1:16" ht="12">
      <c r="A833" s="43"/>
      <c r="B833" s="43"/>
      <c r="C833" s="43"/>
      <c r="D833" s="43"/>
      <c r="E833" s="43"/>
      <c r="F833" s="43"/>
      <c r="G833" s="43"/>
      <c r="H833" s="43"/>
      <c r="I833" s="43"/>
      <c r="J833" s="43"/>
      <c r="K833" s="43"/>
      <c r="L833" s="43"/>
      <c r="M833" s="43"/>
      <c r="N833" s="43"/>
      <c r="O833" s="43"/>
      <c r="P833" s="43"/>
    </row>
    <row r="834" spans="1:16" ht="12">
      <c r="A834" s="43"/>
      <c r="B834" s="43"/>
      <c r="C834" s="43"/>
      <c r="D834" s="43"/>
      <c r="E834" s="43"/>
      <c r="F834" s="43"/>
      <c r="G834" s="43"/>
      <c r="H834" s="43"/>
      <c r="I834" s="43"/>
      <c r="J834" s="43"/>
      <c r="K834" s="43"/>
      <c r="L834" s="43"/>
      <c r="M834" s="43"/>
      <c r="N834" s="43"/>
      <c r="O834" s="43"/>
      <c r="P834" s="43"/>
    </row>
    <row r="835" spans="1:16" ht="12">
      <c r="A835" s="43"/>
      <c r="B835" s="43"/>
      <c r="C835" s="43"/>
      <c r="D835" s="43"/>
      <c r="E835" s="43"/>
      <c r="F835" s="43"/>
      <c r="G835" s="43"/>
      <c r="H835" s="43"/>
      <c r="I835" s="43"/>
      <c r="J835" s="43"/>
      <c r="K835" s="43"/>
      <c r="L835" s="43"/>
      <c r="M835" s="43"/>
      <c r="N835" s="43"/>
      <c r="O835" s="43"/>
      <c r="P835" s="43"/>
    </row>
    <row r="836" spans="1:16" ht="12">
      <c r="A836" s="43"/>
      <c r="B836" s="43"/>
      <c r="C836" s="43"/>
      <c r="D836" s="43"/>
      <c r="E836" s="43"/>
      <c r="F836" s="43"/>
      <c r="G836" s="43"/>
      <c r="H836" s="43"/>
      <c r="I836" s="43"/>
      <c r="J836" s="43"/>
      <c r="K836" s="43"/>
      <c r="L836" s="43"/>
      <c r="M836" s="43"/>
      <c r="N836" s="43"/>
      <c r="O836" s="43"/>
      <c r="P836" s="43"/>
    </row>
    <row r="837" spans="1:16" ht="12">
      <c r="A837" s="43"/>
      <c r="B837" s="43"/>
      <c r="C837" s="43"/>
      <c r="D837" s="43"/>
      <c r="E837" s="43"/>
      <c r="F837" s="43"/>
      <c r="G837" s="43"/>
      <c r="H837" s="43"/>
      <c r="I837" s="43"/>
      <c r="J837" s="43"/>
      <c r="K837" s="43"/>
      <c r="L837" s="43"/>
      <c r="M837" s="43"/>
      <c r="N837" s="43"/>
      <c r="O837" s="43"/>
      <c r="P837" s="43"/>
    </row>
    <row r="838" spans="1:16" ht="12">
      <c r="A838" s="43"/>
      <c r="B838" s="43"/>
      <c r="C838" s="43"/>
      <c r="D838" s="43"/>
      <c r="E838" s="43"/>
      <c r="F838" s="43"/>
      <c r="G838" s="43"/>
      <c r="H838" s="43"/>
      <c r="I838" s="43"/>
      <c r="J838" s="43"/>
      <c r="K838" s="43"/>
      <c r="L838" s="43"/>
      <c r="M838" s="43"/>
      <c r="N838" s="43"/>
      <c r="O838" s="43"/>
      <c r="P838" s="43"/>
    </row>
    <row r="839" spans="1:16" ht="12">
      <c r="A839" s="43"/>
      <c r="B839" s="43"/>
      <c r="C839" s="43"/>
      <c r="D839" s="43"/>
      <c r="E839" s="43"/>
      <c r="F839" s="43"/>
      <c r="G839" s="43"/>
      <c r="H839" s="43"/>
      <c r="I839" s="43"/>
      <c r="J839" s="43"/>
      <c r="K839" s="43"/>
      <c r="L839" s="43"/>
      <c r="M839" s="43"/>
      <c r="N839" s="43"/>
      <c r="O839" s="43"/>
      <c r="P839" s="43"/>
    </row>
    <row r="840" spans="1:16" ht="12">
      <c r="A840" s="43"/>
      <c r="B840" s="43"/>
      <c r="C840" s="43"/>
      <c r="D840" s="43"/>
      <c r="E840" s="43"/>
      <c r="F840" s="43"/>
      <c r="G840" s="43"/>
      <c r="H840" s="43"/>
      <c r="I840" s="43"/>
      <c r="J840" s="43"/>
      <c r="K840" s="43"/>
      <c r="L840" s="43"/>
      <c r="M840" s="43"/>
      <c r="N840" s="43"/>
      <c r="O840" s="43"/>
      <c r="P840" s="43"/>
    </row>
    <row r="841" spans="1:16" ht="12">
      <c r="A841" s="43"/>
      <c r="B841" s="43"/>
      <c r="C841" s="43"/>
      <c r="D841" s="43"/>
      <c r="E841" s="43"/>
      <c r="F841" s="43"/>
      <c r="G841" s="43"/>
      <c r="H841" s="43"/>
      <c r="I841" s="43"/>
      <c r="J841" s="43"/>
      <c r="K841" s="43"/>
      <c r="L841" s="43"/>
      <c r="M841" s="43"/>
      <c r="N841" s="43"/>
      <c r="O841" s="43"/>
      <c r="P841" s="43"/>
    </row>
    <row r="842" spans="1:16" ht="12">
      <c r="A842" s="43"/>
      <c r="B842" s="43"/>
      <c r="C842" s="43"/>
      <c r="D842" s="43"/>
      <c r="E842" s="43"/>
      <c r="F842" s="43"/>
      <c r="G842" s="43"/>
      <c r="H842" s="43"/>
      <c r="I842" s="43"/>
      <c r="J842" s="43"/>
      <c r="K842" s="43"/>
      <c r="L842" s="43"/>
      <c r="M842" s="43"/>
      <c r="N842" s="43"/>
      <c r="O842" s="43"/>
      <c r="P842" s="43"/>
    </row>
    <row r="843" spans="1:16" ht="12">
      <c r="A843" s="43"/>
      <c r="B843" s="43"/>
      <c r="C843" s="43"/>
      <c r="D843" s="43"/>
      <c r="E843" s="43"/>
      <c r="F843" s="43"/>
      <c r="G843" s="43"/>
      <c r="H843" s="43"/>
      <c r="I843" s="43"/>
      <c r="J843" s="43"/>
      <c r="K843" s="43"/>
      <c r="L843" s="43"/>
      <c r="M843" s="43"/>
      <c r="N843" s="43"/>
      <c r="O843" s="43"/>
      <c r="P843" s="43"/>
    </row>
    <row r="844" spans="1:16" ht="12">
      <c r="A844" s="43"/>
      <c r="B844" s="43"/>
      <c r="C844" s="43"/>
      <c r="D844" s="43"/>
      <c r="E844" s="43"/>
      <c r="F844" s="43"/>
      <c r="G844" s="43"/>
      <c r="H844" s="43"/>
      <c r="I844" s="43"/>
      <c r="J844" s="43"/>
      <c r="K844" s="43"/>
      <c r="L844" s="43"/>
      <c r="M844" s="43"/>
      <c r="N844" s="43"/>
      <c r="O844" s="43"/>
      <c r="P844" s="43"/>
    </row>
    <row r="845" spans="1:16" ht="12">
      <c r="A845" s="43"/>
      <c r="B845" s="43"/>
      <c r="C845" s="43"/>
      <c r="D845" s="43"/>
      <c r="E845" s="43"/>
      <c r="F845" s="43"/>
      <c r="G845" s="43"/>
      <c r="H845" s="43"/>
      <c r="I845" s="43"/>
      <c r="J845" s="43"/>
      <c r="K845" s="43"/>
      <c r="L845" s="43"/>
      <c r="M845" s="43"/>
      <c r="N845" s="43"/>
      <c r="O845" s="43"/>
      <c r="P845" s="43"/>
    </row>
    <row r="846" spans="1:16" ht="12">
      <c r="A846" s="43"/>
      <c r="B846" s="43"/>
      <c r="C846" s="43"/>
      <c r="D846" s="43"/>
      <c r="E846" s="43"/>
      <c r="F846" s="43"/>
      <c r="G846" s="43"/>
      <c r="H846" s="43"/>
      <c r="I846" s="43"/>
      <c r="J846" s="43"/>
      <c r="K846" s="43"/>
      <c r="L846" s="43"/>
      <c r="M846" s="43"/>
      <c r="N846" s="43"/>
      <c r="O846" s="43"/>
      <c r="P846" s="43"/>
    </row>
    <row r="847" spans="1:16" ht="12">
      <c r="A847" s="43"/>
      <c r="B847" s="43"/>
      <c r="C847" s="43"/>
      <c r="D847" s="43"/>
      <c r="E847" s="43"/>
      <c r="F847" s="43"/>
      <c r="G847" s="43"/>
      <c r="H847" s="43"/>
      <c r="I847" s="43"/>
      <c r="J847" s="43"/>
      <c r="K847" s="43"/>
      <c r="L847" s="43"/>
      <c r="M847" s="43"/>
      <c r="N847" s="43"/>
      <c r="O847" s="43"/>
      <c r="P847" s="43"/>
    </row>
    <row r="848" spans="1:16" ht="12">
      <c r="A848" s="43"/>
      <c r="B848" s="43"/>
      <c r="C848" s="43"/>
      <c r="D848" s="43"/>
      <c r="E848" s="43"/>
      <c r="F848" s="43"/>
      <c r="G848" s="43"/>
      <c r="H848" s="43"/>
      <c r="I848" s="43"/>
      <c r="J848" s="43"/>
      <c r="K848" s="43"/>
      <c r="L848" s="43"/>
      <c r="M848" s="43"/>
      <c r="N848" s="43"/>
      <c r="O848" s="43"/>
      <c r="P848" s="43"/>
    </row>
    <row r="849" spans="1:16" ht="12">
      <c r="A849" s="43"/>
      <c r="B849" s="43"/>
      <c r="C849" s="43"/>
      <c r="D849" s="43"/>
      <c r="E849" s="43"/>
      <c r="F849" s="43"/>
      <c r="G849" s="43"/>
      <c r="H849" s="43"/>
      <c r="I849" s="43"/>
      <c r="J849" s="43"/>
      <c r="K849" s="43"/>
      <c r="L849" s="43"/>
      <c r="M849" s="43"/>
      <c r="N849" s="43"/>
      <c r="O849" s="43"/>
      <c r="P849" s="43"/>
    </row>
    <row r="850" spans="1:16" ht="12">
      <c r="A850" s="43"/>
      <c r="B850" s="43"/>
      <c r="C850" s="43"/>
      <c r="D850" s="43"/>
      <c r="E850" s="43"/>
      <c r="F850" s="43"/>
      <c r="G850" s="43"/>
      <c r="H850" s="43"/>
      <c r="I850" s="43"/>
      <c r="J850" s="43"/>
      <c r="K850" s="43"/>
      <c r="L850" s="43"/>
      <c r="M850" s="43"/>
      <c r="N850" s="43"/>
      <c r="O850" s="43"/>
      <c r="P850" s="43"/>
    </row>
    <row r="851" spans="1:16" ht="12">
      <c r="A851" s="43"/>
      <c r="B851" s="43"/>
      <c r="C851" s="43"/>
      <c r="D851" s="43"/>
      <c r="E851" s="43"/>
      <c r="F851" s="43"/>
      <c r="G851" s="43"/>
      <c r="H851" s="43"/>
      <c r="I851" s="43"/>
      <c r="J851" s="43"/>
      <c r="K851" s="43"/>
      <c r="L851" s="43"/>
      <c r="M851" s="43"/>
      <c r="N851" s="43"/>
      <c r="O851" s="43"/>
      <c r="P851" s="43"/>
    </row>
    <row r="852" spans="1:16" ht="12">
      <c r="A852" s="43"/>
      <c r="B852" s="43"/>
      <c r="C852" s="43"/>
      <c r="D852" s="43"/>
      <c r="E852" s="43"/>
      <c r="F852" s="43"/>
      <c r="G852" s="43"/>
      <c r="H852" s="43"/>
      <c r="I852" s="43"/>
      <c r="J852" s="43"/>
      <c r="K852" s="43"/>
      <c r="L852" s="43"/>
      <c r="M852" s="43"/>
      <c r="N852" s="43"/>
      <c r="O852" s="43"/>
      <c r="P852" s="43"/>
    </row>
    <row r="853" spans="1:16" ht="12">
      <c r="A853" s="43"/>
      <c r="B853" s="43"/>
      <c r="C853" s="43"/>
      <c r="D853" s="43"/>
      <c r="E853" s="43"/>
      <c r="F853" s="43"/>
      <c r="G853" s="43"/>
      <c r="H853" s="43"/>
      <c r="I853" s="43"/>
      <c r="J853" s="43"/>
      <c r="K853" s="43"/>
      <c r="L853" s="43"/>
      <c r="M853" s="43"/>
      <c r="N853" s="43"/>
      <c r="O853" s="43"/>
      <c r="P853" s="43"/>
    </row>
    <row r="854" spans="1:16" ht="12">
      <c r="A854" s="43"/>
      <c r="B854" s="43"/>
      <c r="C854" s="43"/>
      <c r="D854" s="43"/>
      <c r="E854" s="43"/>
      <c r="F854" s="43"/>
      <c r="G854" s="43"/>
      <c r="H854" s="43"/>
      <c r="I854" s="43"/>
      <c r="J854" s="43"/>
      <c r="K854" s="43"/>
      <c r="L854" s="43"/>
      <c r="M854" s="43"/>
      <c r="N854" s="43"/>
      <c r="O854" s="43"/>
      <c r="P854" s="43"/>
    </row>
    <row r="855" spans="1:16" ht="12">
      <c r="A855" s="43"/>
      <c r="B855" s="43"/>
      <c r="C855" s="43"/>
      <c r="D855" s="43"/>
      <c r="E855" s="43"/>
      <c r="F855" s="43"/>
      <c r="G855" s="43"/>
      <c r="H855" s="43"/>
      <c r="I855" s="43"/>
      <c r="J855" s="43"/>
      <c r="K855" s="43"/>
      <c r="L855" s="43"/>
      <c r="M855" s="43"/>
      <c r="N855" s="43"/>
      <c r="O855" s="43"/>
      <c r="P855" s="43"/>
    </row>
    <row r="856" spans="1:16" ht="12">
      <c r="A856" s="43"/>
      <c r="B856" s="43"/>
      <c r="C856" s="43"/>
      <c r="D856" s="43"/>
      <c r="E856" s="43"/>
      <c r="F856" s="43"/>
      <c r="G856" s="43"/>
      <c r="H856" s="43"/>
      <c r="I856" s="43"/>
      <c r="J856" s="43"/>
      <c r="K856" s="43"/>
      <c r="L856" s="43"/>
      <c r="M856" s="43"/>
      <c r="N856" s="43"/>
      <c r="O856" s="43"/>
      <c r="P856" s="43"/>
    </row>
    <row r="857" spans="1:16" ht="12">
      <c r="A857" s="43"/>
      <c r="B857" s="43"/>
      <c r="C857" s="43"/>
      <c r="D857" s="43"/>
      <c r="E857" s="43"/>
      <c r="F857" s="43"/>
      <c r="G857" s="43"/>
      <c r="H857" s="43"/>
      <c r="I857" s="43"/>
      <c r="J857" s="43"/>
      <c r="K857" s="43"/>
      <c r="L857" s="43"/>
      <c r="M857" s="43"/>
      <c r="N857" s="43"/>
      <c r="O857" s="43"/>
      <c r="P857" s="43"/>
    </row>
    <row r="858" spans="1:16" ht="12">
      <c r="A858" s="43"/>
      <c r="B858" s="43"/>
      <c r="C858" s="43"/>
      <c r="D858" s="43"/>
      <c r="E858" s="43"/>
      <c r="F858" s="43"/>
      <c r="G858" s="43"/>
      <c r="H858" s="43"/>
      <c r="I858" s="43"/>
      <c r="J858" s="43"/>
      <c r="K858" s="43"/>
      <c r="L858" s="43"/>
      <c r="M858" s="43"/>
      <c r="N858" s="43"/>
      <c r="O858" s="43"/>
      <c r="P858" s="43"/>
    </row>
    <row r="859" spans="1:16" ht="12">
      <c r="A859" s="43"/>
      <c r="B859" s="43"/>
      <c r="C859" s="43"/>
      <c r="D859" s="43"/>
      <c r="E859" s="43"/>
      <c r="F859" s="43"/>
      <c r="G859" s="43"/>
      <c r="H859" s="43"/>
      <c r="I859" s="43"/>
      <c r="J859" s="43"/>
      <c r="K859" s="43"/>
      <c r="L859" s="43"/>
      <c r="M859" s="43"/>
      <c r="N859" s="43"/>
      <c r="O859" s="43"/>
      <c r="P859" s="43"/>
    </row>
    <row r="860" spans="1:16" ht="12">
      <c r="A860" s="43"/>
      <c r="B860" s="43"/>
      <c r="C860" s="43"/>
      <c r="D860" s="43"/>
      <c r="E860" s="43"/>
      <c r="F860" s="43"/>
      <c r="G860" s="43"/>
      <c r="H860" s="43"/>
      <c r="I860" s="43"/>
      <c r="J860" s="43"/>
      <c r="K860" s="43"/>
      <c r="L860" s="43"/>
      <c r="M860" s="43"/>
      <c r="N860" s="43"/>
      <c r="O860" s="43"/>
      <c r="P860" s="43"/>
    </row>
    <row r="861" spans="1:16" ht="12">
      <c r="A861" s="43"/>
      <c r="B861" s="43"/>
      <c r="C861" s="43"/>
      <c r="D861" s="43"/>
      <c r="E861" s="43"/>
      <c r="F861" s="43"/>
      <c r="G861" s="43"/>
      <c r="H861" s="43"/>
      <c r="I861" s="43"/>
      <c r="J861" s="43"/>
      <c r="K861" s="43"/>
      <c r="L861" s="43"/>
      <c r="M861" s="43"/>
      <c r="N861" s="43"/>
      <c r="O861" s="43"/>
      <c r="P861" s="43"/>
    </row>
    <row r="862" spans="1:16" ht="12">
      <c r="A862" s="43"/>
      <c r="B862" s="43"/>
      <c r="C862" s="43"/>
      <c r="D862" s="43"/>
      <c r="E862" s="43"/>
      <c r="F862" s="43"/>
      <c r="G862" s="43"/>
      <c r="H862" s="43"/>
      <c r="I862" s="43"/>
      <c r="J862" s="43"/>
      <c r="K862" s="43"/>
      <c r="L862" s="43"/>
      <c r="M862" s="43"/>
      <c r="N862" s="43"/>
      <c r="O862" s="43"/>
      <c r="P862" s="43"/>
    </row>
    <row r="863" spans="1:16" ht="12">
      <c r="A863" s="43"/>
      <c r="B863" s="43"/>
      <c r="C863" s="43"/>
      <c r="D863" s="43"/>
      <c r="E863" s="43"/>
      <c r="F863" s="43"/>
      <c r="G863" s="43"/>
      <c r="H863" s="43"/>
      <c r="I863" s="43"/>
      <c r="J863" s="43"/>
      <c r="K863" s="43"/>
      <c r="L863" s="43"/>
      <c r="M863" s="43"/>
      <c r="N863" s="43"/>
      <c r="O863" s="43"/>
      <c r="P863" s="43"/>
    </row>
    <row r="864" spans="1:16" ht="12">
      <c r="A864" s="43"/>
      <c r="B864" s="43"/>
      <c r="C864" s="43"/>
      <c r="D864" s="43"/>
      <c r="E864" s="43"/>
      <c r="F864" s="43"/>
      <c r="G864" s="43"/>
      <c r="H864" s="43"/>
      <c r="I864" s="43"/>
      <c r="J864" s="43"/>
      <c r="K864" s="43"/>
      <c r="L864" s="43"/>
      <c r="M864" s="43"/>
      <c r="N864" s="43"/>
      <c r="O864" s="43"/>
      <c r="P864" s="43"/>
    </row>
    <row r="865" spans="1:16" ht="12">
      <c r="A865" s="43"/>
      <c r="B865" s="43"/>
      <c r="C865" s="43"/>
      <c r="D865" s="43"/>
      <c r="E865" s="43"/>
      <c r="F865" s="43"/>
      <c r="G865" s="43"/>
      <c r="H865" s="43"/>
      <c r="I865" s="43"/>
      <c r="J865" s="43"/>
      <c r="K865" s="43"/>
      <c r="L865" s="43"/>
      <c r="M865" s="43"/>
      <c r="N865" s="43"/>
      <c r="O865" s="43"/>
      <c r="P865" s="43"/>
    </row>
    <row r="866" spans="1:16" ht="12">
      <c r="A866" s="43"/>
      <c r="B866" s="43"/>
      <c r="C866" s="43"/>
      <c r="D866" s="43"/>
      <c r="E866" s="43"/>
      <c r="F866" s="43"/>
      <c r="G866" s="43"/>
      <c r="H866" s="43"/>
      <c r="I866" s="43"/>
      <c r="J866" s="43"/>
      <c r="K866" s="43"/>
      <c r="L866" s="43"/>
      <c r="M866" s="43"/>
      <c r="N866" s="43"/>
      <c r="O866" s="43"/>
      <c r="P866" s="43"/>
    </row>
    <row r="867" spans="1:16" ht="12">
      <c r="A867" s="43"/>
      <c r="B867" s="43"/>
      <c r="C867" s="43"/>
      <c r="D867" s="43"/>
      <c r="E867" s="43"/>
      <c r="F867" s="43"/>
      <c r="G867" s="43"/>
      <c r="H867" s="43"/>
      <c r="I867" s="43"/>
      <c r="J867" s="43"/>
      <c r="K867" s="43"/>
      <c r="L867" s="43"/>
      <c r="M867" s="43"/>
      <c r="N867" s="43"/>
      <c r="O867" s="43"/>
      <c r="P867" s="43"/>
    </row>
    <row r="868" spans="1:16" ht="12">
      <c r="A868" s="43"/>
      <c r="B868" s="43"/>
      <c r="C868" s="43"/>
      <c r="D868" s="43"/>
      <c r="E868" s="43"/>
      <c r="F868" s="43"/>
      <c r="G868" s="43"/>
      <c r="H868" s="43"/>
      <c r="I868" s="43"/>
      <c r="J868" s="43"/>
      <c r="K868" s="43"/>
      <c r="L868" s="43"/>
      <c r="M868" s="43"/>
      <c r="N868" s="43"/>
      <c r="O868" s="43"/>
      <c r="P868" s="43"/>
    </row>
    <row r="869" spans="1:16" ht="12">
      <c r="A869" s="43"/>
      <c r="B869" s="43"/>
      <c r="C869" s="43"/>
      <c r="D869" s="43"/>
      <c r="E869" s="43"/>
      <c r="F869" s="43"/>
      <c r="G869" s="43"/>
      <c r="H869" s="43"/>
      <c r="I869" s="43"/>
      <c r="J869" s="43"/>
      <c r="K869" s="43"/>
      <c r="L869" s="43"/>
      <c r="M869" s="43"/>
      <c r="N869" s="43"/>
      <c r="O869" s="43"/>
      <c r="P869" s="43"/>
    </row>
    <row r="870" spans="1:16" ht="12">
      <c r="A870" s="43"/>
      <c r="B870" s="43"/>
      <c r="C870" s="43"/>
      <c r="D870" s="43"/>
      <c r="E870" s="43"/>
      <c r="F870" s="43"/>
      <c r="G870" s="43"/>
      <c r="H870" s="43"/>
      <c r="I870" s="43"/>
      <c r="J870" s="43"/>
      <c r="K870" s="43"/>
      <c r="L870" s="43"/>
      <c r="M870" s="43"/>
      <c r="N870" s="43"/>
      <c r="O870" s="43"/>
      <c r="P870" s="43"/>
    </row>
    <row r="871" spans="1:16" ht="12">
      <c r="A871" s="43"/>
      <c r="B871" s="43"/>
      <c r="C871" s="43"/>
      <c r="D871" s="43"/>
      <c r="E871" s="43"/>
      <c r="F871" s="43"/>
      <c r="G871" s="43"/>
      <c r="H871" s="43"/>
      <c r="I871" s="43"/>
      <c r="J871" s="43"/>
      <c r="K871" s="43"/>
      <c r="L871" s="43"/>
      <c r="M871" s="43"/>
      <c r="N871" s="43"/>
      <c r="O871" s="43"/>
      <c r="P871" s="43"/>
    </row>
    <row r="872" spans="1:16" ht="12">
      <c r="A872" s="43"/>
      <c r="B872" s="43"/>
      <c r="C872" s="43"/>
      <c r="D872" s="43"/>
      <c r="E872" s="43"/>
      <c r="F872" s="43"/>
      <c r="G872" s="43"/>
      <c r="H872" s="43"/>
      <c r="I872" s="43"/>
      <c r="J872" s="43"/>
      <c r="K872" s="43"/>
      <c r="L872" s="43"/>
      <c r="M872" s="43"/>
      <c r="N872" s="43"/>
      <c r="O872" s="43"/>
      <c r="P872" s="43"/>
    </row>
    <row r="873" spans="1:16" ht="12">
      <c r="A873" s="43"/>
      <c r="B873" s="43"/>
      <c r="C873" s="43"/>
      <c r="D873" s="43"/>
      <c r="E873" s="43"/>
      <c r="F873" s="43"/>
      <c r="G873" s="43"/>
      <c r="H873" s="43"/>
      <c r="I873" s="43"/>
      <c r="J873" s="43"/>
      <c r="K873" s="43"/>
      <c r="L873" s="43"/>
      <c r="M873" s="43"/>
      <c r="N873" s="43"/>
      <c r="O873" s="43"/>
      <c r="P873" s="43"/>
    </row>
    <row r="874" spans="1:16" ht="12">
      <c r="A874" s="43"/>
      <c r="B874" s="43"/>
      <c r="C874" s="43"/>
      <c r="D874" s="43"/>
      <c r="E874" s="43"/>
      <c r="F874" s="43"/>
      <c r="G874" s="43"/>
      <c r="H874" s="43"/>
      <c r="I874" s="43"/>
      <c r="J874" s="43"/>
      <c r="K874" s="43"/>
      <c r="L874" s="43"/>
      <c r="M874" s="43"/>
      <c r="N874" s="43"/>
      <c r="O874" s="43"/>
      <c r="P874" s="43"/>
    </row>
    <row r="875" spans="1:16" ht="12">
      <c r="A875" s="43"/>
      <c r="B875" s="43"/>
      <c r="C875" s="43"/>
      <c r="D875" s="43"/>
      <c r="E875" s="43"/>
      <c r="F875" s="43"/>
      <c r="G875" s="43"/>
      <c r="H875" s="43"/>
      <c r="I875" s="43"/>
      <c r="J875" s="43"/>
      <c r="K875" s="43"/>
      <c r="L875" s="43"/>
      <c r="M875" s="43"/>
      <c r="N875" s="43"/>
      <c r="O875" s="43"/>
      <c r="P875" s="43"/>
    </row>
    <row r="876" spans="1:16" ht="12">
      <c r="A876" s="43"/>
      <c r="B876" s="43"/>
      <c r="C876" s="43"/>
      <c r="D876" s="43"/>
      <c r="E876" s="43"/>
      <c r="F876" s="43"/>
      <c r="G876" s="43"/>
      <c r="H876" s="43"/>
      <c r="I876" s="43"/>
      <c r="J876" s="43"/>
      <c r="K876" s="43"/>
      <c r="L876" s="43"/>
      <c r="M876" s="43"/>
      <c r="N876" s="43"/>
      <c r="O876" s="43"/>
      <c r="P876" s="43"/>
    </row>
    <row r="877" spans="1:16" ht="12">
      <c r="A877" s="43"/>
      <c r="B877" s="43"/>
      <c r="C877" s="43"/>
      <c r="D877" s="43"/>
      <c r="E877" s="43"/>
      <c r="F877" s="43"/>
      <c r="G877" s="43"/>
      <c r="H877" s="43"/>
      <c r="I877" s="43"/>
      <c r="J877" s="43"/>
      <c r="K877" s="43"/>
      <c r="L877" s="43"/>
      <c r="M877" s="43"/>
      <c r="N877" s="43"/>
      <c r="O877" s="43"/>
      <c r="P877" s="43"/>
    </row>
    <row r="878" spans="1:16" ht="12">
      <c r="A878" s="43"/>
      <c r="B878" s="43"/>
      <c r="C878" s="43"/>
      <c r="D878" s="43"/>
      <c r="E878" s="43"/>
      <c r="F878" s="43"/>
      <c r="G878" s="43"/>
      <c r="H878" s="43"/>
      <c r="I878" s="43"/>
      <c r="J878" s="43"/>
      <c r="K878" s="43"/>
      <c r="L878" s="43"/>
      <c r="M878" s="43"/>
      <c r="N878" s="43"/>
      <c r="O878" s="43"/>
      <c r="P878" s="43"/>
    </row>
    <row r="879" spans="1:16" ht="12">
      <c r="A879" s="43"/>
      <c r="B879" s="43"/>
      <c r="C879" s="43"/>
      <c r="D879" s="43"/>
      <c r="E879" s="43"/>
      <c r="F879" s="43"/>
      <c r="G879" s="43"/>
      <c r="H879" s="43"/>
      <c r="I879" s="43"/>
      <c r="J879" s="43"/>
      <c r="K879" s="43"/>
      <c r="L879" s="43"/>
      <c r="M879" s="43"/>
      <c r="N879" s="43"/>
      <c r="O879" s="43"/>
      <c r="P879" s="43"/>
    </row>
    <row r="880" spans="1:16" ht="12">
      <c r="A880" s="43"/>
      <c r="B880" s="43"/>
      <c r="C880" s="43"/>
      <c r="D880" s="43"/>
      <c r="E880" s="43"/>
      <c r="F880" s="43"/>
      <c r="G880" s="43"/>
      <c r="H880" s="43"/>
      <c r="I880" s="43"/>
      <c r="J880" s="43"/>
      <c r="K880" s="43"/>
      <c r="L880" s="43"/>
      <c r="M880" s="43"/>
      <c r="N880" s="43"/>
      <c r="O880" s="43"/>
      <c r="P880" s="43"/>
    </row>
    <row r="881" spans="1:16" ht="12">
      <c r="A881" s="43"/>
      <c r="B881" s="43"/>
      <c r="C881" s="43"/>
      <c r="D881" s="43"/>
      <c r="E881" s="43"/>
      <c r="F881" s="43"/>
      <c r="G881" s="43"/>
      <c r="H881" s="43"/>
      <c r="I881" s="43"/>
      <c r="J881" s="43"/>
      <c r="K881" s="43"/>
      <c r="L881" s="43"/>
      <c r="M881" s="43"/>
      <c r="N881" s="43"/>
      <c r="O881" s="43"/>
      <c r="P881" s="43"/>
    </row>
    <row r="882" spans="1:16" ht="12">
      <c r="A882" s="43"/>
      <c r="B882" s="43"/>
      <c r="C882" s="43"/>
      <c r="D882" s="43"/>
      <c r="E882" s="43"/>
      <c r="F882" s="43"/>
      <c r="G882" s="43"/>
      <c r="H882" s="43"/>
      <c r="I882" s="43"/>
      <c r="J882" s="43"/>
      <c r="K882" s="43"/>
      <c r="L882" s="43"/>
      <c r="M882" s="43"/>
      <c r="N882" s="43"/>
      <c r="O882" s="43"/>
      <c r="P882" s="43"/>
    </row>
    <row r="883" spans="1:16" ht="12">
      <c r="A883" s="43"/>
      <c r="B883" s="43"/>
      <c r="C883" s="43"/>
      <c r="D883" s="43"/>
      <c r="E883" s="43"/>
      <c r="F883" s="43"/>
      <c r="G883" s="43"/>
      <c r="H883" s="43"/>
      <c r="I883" s="43"/>
      <c r="J883" s="43"/>
      <c r="K883" s="43"/>
      <c r="L883" s="43"/>
      <c r="M883" s="43"/>
      <c r="N883" s="43"/>
      <c r="O883" s="43"/>
      <c r="P883" s="43"/>
    </row>
    <row r="884" spans="1:16" ht="12">
      <c r="A884" s="43"/>
      <c r="B884" s="43"/>
      <c r="C884" s="43"/>
      <c r="D884" s="43"/>
      <c r="E884" s="43"/>
      <c r="F884" s="43"/>
      <c r="G884" s="43"/>
      <c r="H884" s="43"/>
      <c r="I884" s="43"/>
      <c r="J884" s="43"/>
      <c r="K884" s="43"/>
      <c r="L884" s="43"/>
      <c r="M884" s="43"/>
      <c r="N884" s="43"/>
      <c r="O884" s="43"/>
      <c r="P884" s="43"/>
    </row>
    <row r="885" spans="1:16" ht="12">
      <c r="A885" s="43"/>
      <c r="B885" s="43"/>
      <c r="C885" s="43"/>
      <c r="D885" s="43"/>
      <c r="E885" s="43"/>
      <c r="F885" s="43"/>
      <c r="G885" s="43"/>
      <c r="H885" s="43"/>
      <c r="I885" s="43"/>
      <c r="J885" s="43"/>
      <c r="K885" s="43"/>
      <c r="L885" s="43"/>
      <c r="M885" s="43"/>
      <c r="N885" s="43"/>
      <c r="O885" s="43"/>
      <c r="P885" s="43"/>
    </row>
    <row r="886" spans="1:16" ht="12">
      <c r="A886" s="43"/>
      <c r="B886" s="43"/>
      <c r="C886" s="43"/>
      <c r="D886" s="43"/>
      <c r="E886" s="43"/>
      <c r="F886" s="43"/>
      <c r="G886" s="43"/>
      <c r="H886" s="43"/>
      <c r="I886" s="43"/>
      <c r="J886" s="43"/>
      <c r="K886" s="43"/>
      <c r="L886" s="43"/>
      <c r="M886" s="43"/>
      <c r="N886" s="43"/>
      <c r="O886" s="43"/>
      <c r="P886" s="43"/>
    </row>
    <row r="887" spans="1:16" ht="12">
      <c r="A887" s="43"/>
      <c r="B887" s="43"/>
      <c r="C887" s="43"/>
      <c r="D887" s="43"/>
      <c r="E887" s="43"/>
      <c r="F887" s="43"/>
      <c r="G887" s="43"/>
      <c r="H887" s="43"/>
      <c r="I887" s="43"/>
      <c r="J887" s="43"/>
      <c r="K887" s="43"/>
      <c r="L887" s="43"/>
      <c r="M887" s="43"/>
      <c r="N887" s="43"/>
      <c r="O887" s="43"/>
      <c r="P887" s="43"/>
    </row>
    <row r="888" spans="1:16" ht="12">
      <c r="A888" s="43"/>
      <c r="B888" s="43"/>
      <c r="C888" s="43"/>
      <c r="D888" s="43"/>
      <c r="E888" s="43"/>
      <c r="F888" s="43"/>
      <c r="G888" s="43"/>
      <c r="H888" s="43"/>
      <c r="I888" s="43"/>
      <c r="J888" s="43"/>
      <c r="K888" s="43"/>
      <c r="L888" s="43"/>
      <c r="M888" s="43"/>
      <c r="N888" s="43"/>
      <c r="O888" s="43"/>
      <c r="P888" s="43"/>
    </row>
    <row r="889" spans="1:16" ht="12">
      <c r="A889" s="43"/>
      <c r="B889" s="43"/>
      <c r="C889" s="43"/>
      <c r="D889" s="43"/>
      <c r="E889" s="43"/>
      <c r="F889" s="43"/>
      <c r="G889" s="43"/>
      <c r="H889" s="43"/>
      <c r="I889" s="43"/>
      <c r="J889" s="43"/>
      <c r="K889" s="43"/>
      <c r="L889" s="43"/>
      <c r="M889" s="43"/>
      <c r="N889" s="43"/>
      <c r="O889" s="43"/>
      <c r="P889" s="43"/>
    </row>
    <row r="890" spans="1:16" ht="12">
      <c r="A890" s="43"/>
      <c r="B890" s="43"/>
      <c r="C890" s="43"/>
      <c r="D890" s="43"/>
      <c r="E890" s="43"/>
      <c r="F890" s="43"/>
      <c r="G890" s="43"/>
      <c r="H890" s="43"/>
      <c r="I890" s="43"/>
      <c r="J890" s="43"/>
      <c r="K890" s="43"/>
      <c r="L890" s="43"/>
      <c r="M890" s="43"/>
      <c r="N890" s="43"/>
      <c r="O890" s="43"/>
      <c r="P890" s="43"/>
    </row>
    <row r="891" spans="1:16" ht="12">
      <c r="A891" s="43"/>
      <c r="B891" s="43"/>
      <c r="C891" s="43"/>
      <c r="D891" s="43"/>
      <c r="E891" s="43"/>
      <c r="F891" s="43"/>
      <c r="G891" s="43"/>
      <c r="H891" s="43"/>
      <c r="I891" s="43"/>
      <c r="J891" s="43"/>
      <c r="K891" s="43"/>
      <c r="L891" s="43"/>
      <c r="M891" s="43"/>
      <c r="N891" s="43"/>
      <c r="O891" s="43"/>
      <c r="P891" s="43"/>
    </row>
    <row r="892" spans="1:16" ht="12">
      <c r="A892" s="43"/>
      <c r="B892" s="43"/>
      <c r="C892" s="43"/>
      <c r="D892" s="43"/>
      <c r="E892" s="43"/>
      <c r="F892" s="43"/>
      <c r="G892" s="43"/>
      <c r="H892" s="43"/>
      <c r="I892" s="43"/>
      <c r="J892" s="43"/>
      <c r="K892" s="43"/>
      <c r="L892" s="43"/>
      <c r="M892" s="43"/>
      <c r="N892" s="43"/>
      <c r="O892" s="43"/>
      <c r="P892" s="43"/>
    </row>
    <row r="893" spans="1:16" ht="12">
      <c r="A893" s="43"/>
      <c r="B893" s="43"/>
      <c r="C893" s="43"/>
      <c r="D893" s="43"/>
      <c r="E893" s="43"/>
      <c r="F893" s="43"/>
      <c r="G893" s="43"/>
      <c r="H893" s="43"/>
      <c r="I893" s="43"/>
      <c r="J893" s="43"/>
      <c r="K893" s="43"/>
      <c r="L893" s="43"/>
      <c r="M893" s="43"/>
      <c r="N893" s="43"/>
      <c r="O893" s="43"/>
      <c r="P893" s="43"/>
    </row>
    <row r="894" spans="1:16" ht="12">
      <c r="A894" s="43"/>
      <c r="B894" s="43"/>
      <c r="C894" s="43"/>
      <c r="D894" s="43"/>
      <c r="E894" s="43"/>
      <c r="F894" s="43"/>
      <c r="G894" s="43"/>
      <c r="H894" s="43"/>
      <c r="I894" s="43"/>
      <c r="J894" s="43"/>
      <c r="K894" s="43"/>
      <c r="L894" s="43"/>
      <c r="M894" s="43"/>
      <c r="N894" s="43"/>
      <c r="O894" s="43"/>
      <c r="P894" s="43"/>
    </row>
    <row r="895" spans="1:16" ht="12">
      <c r="A895" s="43"/>
      <c r="B895" s="43"/>
      <c r="C895" s="43"/>
      <c r="D895" s="43"/>
      <c r="E895" s="43"/>
      <c r="F895" s="43"/>
      <c r="G895" s="43"/>
      <c r="H895" s="43"/>
      <c r="I895" s="43"/>
      <c r="J895" s="43"/>
      <c r="K895" s="43"/>
      <c r="L895" s="43"/>
      <c r="M895" s="43"/>
      <c r="N895" s="43"/>
      <c r="O895" s="43"/>
      <c r="P895" s="43"/>
    </row>
    <row r="896" spans="1:16" ht="12">
      <c r="A896" s="43"/>
      <c r="B896" s="43"/>
      <c r="C896" s="43"/>
      <c r="D896" s="43"/>
      <c r="E896" s="43"/>
      <c r="F896" s="43"/>
      <c r="G896" s="43"/>
      <c r="H896" s="43"/>
      <c r="I896" s="43"/>
      <c r="J896" s="43"/>
      <c r="K896" s="43"/>
      <c r="L896" s="43"/>
      <c r="M896" s="43"/>
      <c r="N896" s="43"/>
      <c r="O896" s="43"/>
      <c r="P896" s="43"/>
    </row>
    <row r="897" spans="1:16" ht="12">
      <c r="A897" s="43"/>
      <c r="B897" s="43"/>
      <c r="C897" s="43"/>
      <c r="D897" s="43"/>
      <c r="E897" s="43"/>
      <c r="F897" s="43"/>
      <c r="G897" s="43"/>
      <c r="H897" s="43"/>
      <c r="I897" s="43"/>
      <c r="J897" s="43"/>
      <c r="K897" s="43"/>
      <c r="L897" s="43"/>
      <c r="M897" s="43"/>
      <c r="N897" s="43"/>
      <c r="O897" s="43"/>
      <c r="P897" s="43"/>
    </row>
    <row r="898" spans="1:16" ht="12">
      <c r="A898" s="43"/>
      <c r="B898" s="43"/>
      <c r="C898" s="43"/>
      <c r="D898" s="43"/>
      <c r="E898" s="43"/>
      <c r="F898" s="43"/>
      <c r="G898" s="43"/>
      <c r="H898" s="43"/>
      <c r="I898" s="43"/>
      <c r="J898" s="43"/>
      <c r="K898" s="43"/>
      <c r="L898" s="43"/>
      <c r="M898" s="43"/>
      <c r="N898" s="43"/>
      <c r="O898" s="43"/>
      <c r="P898" s="43"/>
    </row>
    <row r="899" spans="1:16" ht="12">
      <c r="A899" s="43"/>
      <c r="B899" s="43"/>
      <c r="C899" s="43"/>
      <c r="D899" s="43"/>
      <c r="E899" s="43"/>
      <c r="F899" s="43"/>
      <c r="G899" s="43"/>
      <c r="H899" s="43"/>
      <c r="I899" s="43"/>
      <c r="J899" s="43"/>
      <c r="K899" s="43"/>
      <c r="L899" s="43"/>
      <c r="M899" s="43"/>
      <c r="N899" s="43"/>
      <c r="O899" s="43"/>
      <c r="P899" s="43"/>
    </row>
    <row r="900" spans="1:16" ht="12">
      <c r="A900" s="43"/>
      <c r="B900" s="43"/>
      <c r="C900" s="43"/>
      <c r="D900" s="43"/>
      <c r="E900" s="43"/>
      <c r="F900" s="43"/>
      <c r="G900" s="43"/>
      <c r="H900" s="43"/>
      <c r="I900" s="43"/>
      <c r="J900" s="43"/>
      <c r="K900" s="43"/>
      <c r="L900" s="43"/>
      <c r="M900" s="43"/>
      <c r="N900" s="43"/>
      <c r="O900" s="43"/>
      <c r="P900" s="43"/>
    </row>
    <row r="901" spans="1:16" ht="12">
      <c r="A901" s="43"/>
      <c r="B901" s="43"/>
      <c r="C901" s="43"/>
      <c r="D901" s="43"/>
      <c r="E901" s="43"/>
      <c r="F901" s="43"/>
      <c r="G901" s="43"/>
      <c r="H901" s="43"/>
      <c r="I901" s="43"/>
      <c r="J901" s="43"/>
      <c r="K901" s="43"/>
      <c r="L901" s="43"/>
      <c r="M901" s="43"/>
      <c r="N901" s="43"/>
      <c r="O901" s="43"/>
      <c r="P901" s="43"/>
    </row>
    <row r="902" spans="1:16" ht="12">
      <c r="A902" s="43"/>
      <c r="B902" s="43"/>
      <c r="C902" s="43"/>
      <c r="D902" s="43"/>
      <c r="E902" s="43"/>
      <c r="F902" s="43"/>
      <c r="G902" s="43"/>
      <c r="H902" s="43"/>
      <c r="I902" s="43"/>
      <c r="J902" s="43"/>
      <c r="K902" s="43"/>
      <c r="L902" s="43"/>
      <c r="M902" s="43"/>
      <c r="N902" s="43"/>
      <c r="O902" s="43"/>
      <c r="P902" s="43"/>
    </row>
    <row r="903" spans="1:16" ht="12">
      <c r="A903" s="43"/>
      <c r="B903" s="43"/>
      <c r="C903" s="43"/>
      <c r="D903" s="43"/>
      <c r="E903" s="43"/>
      <c r="F903" s="43"/>
      <c r="G903" s="43"/>
      <c r="H903" s="43"/>
      <c r="I903" s="43"/>
      <c r="J903" s="43"/>
      <c r="K903" s="43"/>
      <c r="L903" s="43"/>
      <c r="M903" s="43"/>
      <c r="N903" s="43"/>
      <c r="O903" s="43"/>
      <c r="P903" s="43"/>
    </row>
    <row r="904" spans="1:16" ht="12">
      <c r="A904" s="43"/>
      <c r="B904" s="43"/>
      <c r="C904" s="43"/>
      <c r="D904" s="43"/>
      <c r="E904" s="43"/>
      <c r="F904" s="43"/>
      <c r="G904" s="43"/>
      <c r="H904" s="43"/>
      <c r="I904" s="43"/>
      <c r="J904" s="43"/>
      <c r="K904" s="43"/>
      <c r="L904" s="43"/>
      <c r="M904" s="43"/>
      <c r="N904" s="43"/>
      <c r="O904" s="43"/>
      <c r="P904" s="43"/>
    </row>
    <row r="905" spans="1:16" ht="12">
      <c r="A905" s="43"/>
      <c r="B905" s="43"/>
      <c r="C905" s="43"/>
      <c r="D905" s="43"/>
      <c r="E905" s="43"/>
      <c r="F905" s="43"/>
      <c r="G905" s="43"/>
      <c r="H905" s="43"/>
      <c r="I905" s="43"/>
      <c r="J905" s="43"/>
      <c r="K905" s="43"/>
      <c r="L905" s="43"/>
      <c r="M905" s="43"/>
      <c r="N905" s="43"/>
      <c r="O905" s="43"/>
      <c r="P905" s="43"/>
    </row>
    <row r="906" spans="1:16" ht="12">
      <c r="A906" s="43"/>
      <c r="B906" s="43"/>
      <c r="C906" s="43"/>
      <c r="D906" s="43"/>
      <c r="E906" s="43"/>
      <c r="F906" s="43"/>
      <c r="G906" s="43"/>
      <c r="H906" s="43"/>
      <c r="I906" s="43"/>
      <c r="J906" s="43"/>
      <c r="K906" s="43"/>
      <c r="L906" s="43"/>
      <c r="M906" s="43"/>
      <c r="N906" s="43"/>
      <c r="O906" s="43"/>
      <c r="P906" s="43"/>
    </row>
    <row r="907" spans="1:16" ht="12">
      <c r="A907" s="43"/>
      <c r="B907" s="43"/>
      <c r="C907" s="43"/>
      <c r="D907" s="43"/>
      <c r="E907" s="43"/>
      <c r="F907" s="43"/>
      <c r="G907" s="43"/>
      <c r="H907" s="43"/>
      <c r="I907" s="43"/>
      <c r="J907" s="43"/>
      <c r="K907" s="43"/>
      <c r="L907" s="43"/>
      <c r="M907" s="43"/>
      <c r="N907" s="43"/>
      <c r="O907" s="43"/>
      <c r="P907" s="43"/>
    </row>
    <row r="908" spans="1:16" ht="12">
      <c r="A908" s="43"/>
      <c r="B908" s="43"/>
      <c r="C908" s="43"/>
      <c r="D908" s="43"/>
      <c r="E908" s="43"/>
      <c r="F908" s="43"/>
      <c r="G908" s="43"/>
      <c r="H908" s="43"/>
      <c r="I908" s="43"/>
      <c r="J908" s="43"/>
      <c r="K908" s="43"/>
      <c r="L908" s="43"/>
      <c r="M908" s="43"/>
      <c r="N908" s="43"/>
      <c r="O908" s="43"/>
      <c r="P908" s="43"/>
    </row>
    <row r="909" spans="1:16" ht="12">
      <c r="A909" s="43"/>
      <c r="B909" s="43"/>
      <c r="C909" s="43"/>
      <c r="D909" s="43"/>
      <c r="E909" s="43"/>
      <c r="F909" s="43"/>
      <c r="G909" s="43"/>
      <c r="H909" s="43"/>
      <c r="I909" s="43"/>
      <c r="J909" s="43"/>
      <c r="K909" s="43"/>
      <c r="L909" s="43"/>
      <c r="M909" s="43"/>
      <c r="N909" s="43"/>
      <c r="O909" s="43"/>
      <c r="P909" s="43"/>
    </row>
    <row r="910" spans="1:16" ht="12">
      <c r="A910" s="43"/>
      <c r="B910" s="43"/>
      <c r="C910" s="43"/>
      <c r="D910" s="43"/>
      <c r="E910" s="43"/>
      <c r="F910" s="43"/>
      <c r="G910" s="43"/>
      <c r="H910" s="43"/>
      <c r="I910" s="43"/>
      <c r="J910" s="43"/>
      <c r="K910" s="43"/>
      <c r="L910" s="43"/>
      <c r="M910" s="43"/>
      <c r="N910" s="43"/>
      <c r="O910" s="43"/>
      <c r="P910" s="43"/>
    </row>
    <row r="911" spans="1:16" ht="12">
      <c r="A911" s="43"/>
      <c r="B911" s="43"/>
      <c r="C911" s="43"/>
      <c r="D911" s="43"/>
      <c r="E911" s="43"/>
      <c r="F911" s="43"/>
      <c r="G911" s="43"/>
      <c r="H911" s="43"/>
      <c r="I911" s="43"/>
      <c r="J911" s="43"/>
      <c r="K911" s="43"/>
      <c r="L911" s="43"/>
      <c r="M911" s="43"/>
      <c r="N911" s="43"/>
      <c r="O911" s="43"/>
      <c r="P911" s="43"/>
    </row>
    <row r="912" spans="1:16" ht="12">
      <c r="A912" s="43"/>
      <c r="B912" s="43"/>
      <c r="C912" s="43"/>
      <c r="D912" s="43"/>
      <c r="E912" s="43"/>
      <c r="F912" s="43"/>
      <c r="G912" s="43"/>
      <c r="H912" s="43"/>
      <c r="I912" s="43"/>
      <c r="J912" s="43"/>
      <c r="K912" s="43"/>
      <c r="L912" s="43"/>
      <c r="M912" s="43"/>
      <c r="N912" s="43"/>
      <c r="O912" s="43"/>
      <c r="P912" s="43"/>
    </row>
    <row r="913" spans="1:16" ht="12">
      <c r="A913" s="43"/>
      <c r="B913" s="43"/>
      <c r="C913" s="43"/>
      <c r="D913" s="43"/>
      <c r="E913" s="43"/>
      <c r="F913" s="43"/>
      <c r="G913" s="43"/>
      <c r="H913" s="43"/>
      <c r="I913" s="43"/>
      <c r="J913" s="43"/>
      <c r="K913" s="43"/>
      <c r="L913" s="43"/>
      <c r="M913" s="43"/>
      <c r="N913" s="43"/>
      <c r="O913" s="43"/>
      <c r="P913" s="43"/>
    </row>
    <row r="914" spans="1:16" ht="12">
      <c r="A914" s="43"/>
      <c r="B914" s="43"/>
      <c r="C914" s="43"/>
      <c r="D914" s="43"/>
      <c r="E914" s="43"/>
      <c r="F914" s="43"/>
      <c r="G914" s="43"/>
      <c r="H914" s="43"/>
      <c r="I914" s="43"/>
      <c r="J914" s="43"/>
      <c r="K914" s="43"/>
      <c r="L914" s="43"/>
      <c r="M914" s="43"/>
      <c r="N914" s="43"/>
      <c r="O914" s="43"/>
      <c r="P914" s="43"/>
    </row>
    <row r="915" spans="1:16" ht="12">
      <c r="A915" s="43"/>
      <c r="B915" s="43"/>
      <c r="C915" s="43"/>
      <c r="D915" s="43"/>
      <c r="E915" s="43"/>
      <c r="F915" s="43"/>
      <c r="G915" s="43"/>
      <c r="H915" s="43"/>
      <c r="I915" s="43"/>
      <c r="J915" s="43"/>
      <c r="K915" s="43"/>
      <c r="L915" s="43"/>
      <c r="M915" s="43"/>
      <c r="N915" s="43"/>
      <c r="O915" s="43"/>
      <c r="P915" s="43"/>
    </row>
    <row r="916" spans="1:16" ht="12">
      <c r="A916" s="43"/>
      <c r="B916" s="43"/>
      <c r="C916" s="43"/>
      <c r="D916" s="43"/>
      <c r="E916" s="43"/>
      <c r="F916" s="43"/>
      <c r="G916" s="43"/>
      <c r="H916" s="43"/>
      <c r="I916" s="43"/>
      <c r="J916" s="43"/>
      <c r="K916" s="43"/>
      <c r="L916" s="43"/>
      <c r="M916" s="43"/>
      <c r="N916" s="43"/>
      <c r="O916" s="43"/>
      <c r="P916" s="43"/>
    </row>
    <row r="917" spans="1:16" ht="12">
      <c r="A917" s="43"/>
      <c r="B917" s="43"/>
      <c r="C917" s="43"/>
      <c r="D917" s="43"/>
      <c r="E917" s="43"/>
      <c r="F917" s="43"/>
      <c r="G917" s="43"/>
      <c r="H917" s="43"/>
      <c r="I917" s="43"/>
      <c r="J917" s="43"/>
      <c r="K917" s="43"/>
      <c r="L917" s="43"/>
      <c r="M917" s="43"/>
      <c r="N917" s="43"/>
      <c r="O917" s="43"/>
      <c r="P917" s="43"/>
    </row>
    <row r="918" spans="1:16" ht="12">
      <c r="A918" s="43"/>
      <c r="B918" s="43"/>
      <c r="C918" s="43"/>
      <c r="D918" s="43"/>
      <c r="E918" s="43"/>
      <c r="F918" s="43"/>
      <c r="G918" s="43"/>
      <c r="H918" s="43"/>
      <c r="I918" s="43"/>
      <c r="J918" s="43"/>
      <c r="K918" s="43"/>
      <c r="L918" s="43"/>
      <c r="M918" s="43"/>
      <c r="N918" s="43"/>
      <c r="O918" s="43"/>
      <c r="P918" s="43"/>
    </row>
    <row r="919" spans="1:16" ht="12">
      <c r="A919" s="43"/>
      <c r="B919" s="43"/>
      <c r="C919" s="43"/>
      <c r="D919" s="43"/>
      <c r="E919" s="43"/>
      <c r="F919" s="43"/>
      <c r="G919" s="43"/>
      <c r="H919" s="43"/>
      <c r="I919" s="43"/>
      <c r="J919" s="43"/>
      <c r="K919" s="43"/>
      <c r="L919" s="43"/>
      <c r="M919" s="43"/>
      <c r="N919" s="43"/>
      <c r="O919" s="43"/>
      <c r="P919" s="43"/>
    </row>
    <row r="920" spans="1:16" ht="12">
      <c r="A920" s="43"/>
      <c r="B920" s="43"/>
      <c r="C920" s="43"/>
      <c r="D920" s="43"/>
      <c r="E920" s="43"/>
      <c r="F920" s="43"/>
      <c r="G920" s="43"/>
      <c r="H920" s="43"/>
      <c r="I920" s="43"/>
      <c r="J920" s="43"/>
      <c r="K920" s="43"/>
      <c r="L920" s="43"/>
      <c r="M920" s="43"/>
      <c r="N920" s="43"/>
      <c r="O920" s="43"/>
      <c r="P920" s="43"/>
    </row>
    <row r="921" spans="1:16" ht="12">
      <c r="A921" s="43"/>
      <c r="B921" s="43"/>
      <c r="C921" s="43"/>
      <c r="D921" s="43"/>
      <c r="E921" s="43"/>
      <c r="F921" s="43"/>
      <c r="G921" s="43"/>
      <c r="H921" s="43"/>
      <c r="I921" s="43"/>
      <c r="J921" s="43"/>
      <c r="K921" s="43"/>
      <c r="L921" s="43"/>
      <c r="M921" s="43"/>
      <c r="N921" s="43"/>
      <c r="O921" s="43"/>
      <c r="P921" s="43"/>
    </row>
    <row r="922" spans="1:16" ht="12">
      <c r="A922" s="43"/>
      <c r="B922" s="43"/>
      <c r="C922" s="43"/>
      <c r="D922" s="43"/>
      <c r="E922" s="43"/>
      <c r="F922" s="43"/>
      <c r="G922" s="43"/>
      <c r="H922" s="43"/>
      <c r="I922" s="43"/>
      <c r="J922" s="43"/>
      <c r="K922" s="43"/>
      <c r="L922" s="43"/>
      <c r="M922" s="43"/>
      <c r="N922" s="43"/>
      <c r="O922" s="43"/>
      <c r="P922" s="43"/>
    </row>
    <row r="923" spans="1:16" ht="12">
      <c r="A923" s="43"/>
      <c r="B923" s="43"/>
      <c r="C923" s="43"/>
      <c r="D923" s="43"/>
      <c r="E923" s="43"/>
      <c r="F923" s="43"/>
      <c r="G923" s="43"/>
      <c r="H923" s="43"/>
      <c r="I923" s="43"/>
      <c r="J923" s="43"/>
      <c r="K923" s="43"/>
      <c r="L923" s="43"/>
      <c r="M923" s="43"/>
      <c r="N923" s="43"/>
      <c r="O923" s="43"/>
      <c r="P923" s="43"/>
    </row>
    <row r="924" spans="1:16" ht="12">
      <c r="A924" s="43"/>
      <c r="B924" s="43"/>
      <c r="C924" s="43"/>
      <c r="D924" s="43"/>
      <c r="E924" s="43"/>
      <c r="F924" s="43"/>
      <c r="G924" s="43"/>
      <c r="H924" s="43"/>
      <c r="I924" s="43"/>
      <c r="J924" s="43"/>
      <c r="K924" s="43"/>
      <c r="L924" s="43"/>
      <c r="M924" s="43"/>
      <c r="N924" s="43"/>
      <c r="O924" s="43"/>
      <c r="P924" s="43"/>
    </row>
    <row r="925" spans="1:16" ht="12">
      <c r="A925" s="43"/>
      <c r="B925" s="43"/>
      <c r="C925" s="43"/>
      <c r="D925" s="43"/>
      <c r="E925" s="43"/>
      <c r="F925" s="43"/>
      <c r="G925" s="43"/>
      <c r="H925" s="43"/>
      <c r="I925" s="43"/>
      <c r="J925" s="43"/>
      <c r="K925" s="43"/>
      <c r="L925" s="43"/>
      <c r="M925" s="43"/>
      <c r="N925" s="43"/>
      <c r="O925" s="43"/>
      <c r="P925" s="43"/>
    </row>
    <row r="926" spans="1:16" ht="12">
      <c r="A926" s="43"/>
      <c r="B926" s="43"/>
      <c r="C926" s="43"/>
      <c r="D926" s="43"/>
      <c r="E926" s="43"/>
      <c r="F926" s="43"/>
      <c r="G926" s="43"/>
      <c r="H926" s="43"/>
      <c r="I926" s="43"/>
      <c r="J926" s="43"/>
      <c r="K926" s="43"/>
      <c r="L926" s="43"/>
      <c r="M926" s="43"/>
      <c r="N926" s="43"/>
      <c r="O926" s="43"/>
      <c r="P926" s="43"/>
    </row>
    <row r="927" spans="1:16" ht="12">
      <c r="A927" s="43"/>
      <c r="B927" s="43"/>
      <c r="C927" s="43"/>
      <c r="D927" s="43"/>
      <c r="E927" s="43"/>
      <c r="F927" s="43"/>
      <c r="G927" s="43"/>
      <c r="H927" s="43"/>
      <c r="I927" s="43"/>
      <c r="J927" s="43"/>
      <c r="K927" s="43"/>
      <c r="L927" s="43"/>
      <c r="M927" s="43"/>
      <c r="N927" s="43"/>
      <c r="O927" s="43"/>
      <c r="P927" s="43"/>
    </row>
    <row r="928" spans="1:16" ht="12">
      <c r="A928" s="43"/>
      <c r="B928" s="43"/>
      <c r="C928" s="43"/>
      <c r="D928" s="43"/>
      <c r="E928" s="43"/>
      <c r="F928" s="43"/>
      <c r="G928" s="43"/>
      <c r="H928" s="43"/>
      <c r="I928" s="43"/>
      <c r="J928" s="43"/>
      <c r="K928" s="43"/>
      <c r="L928" s="43"/>
      <c r="M928" s="43"/>
      <c r="N928" s="43"/>
      <c r="O928" s="43"/>
      <c r="P928" s="43"/>
    </row>
    <row r="929" spans="1:16" ht="12">
      <c r="A929" s="43"/>
      <c r="B929" s="43"/>
      <c r="C929" s="43"/>
      <c r="D929" s="43"/>
      <c r="E929" s="43"/>
      <c r="F929" s="43"/>
      <c r="G929" s="43"/>
      <c r="H929" s="43"/>
      <c r="I929" s="43"/>
      <c r="J929" s="43"/>
      <c r="K929" s="43"/>
      <c r="L929" s="43"/>
      <c r="M929" s="43"/>
      <c r="N929" s="43"/>
      <c r="O929" s="43"/>
      <c r="P929" s="43"/>
    </row>
    <row r="930" spans="1:16" ht="12">
      <c r="A930" s="43"/>
      <c r="B930" s="43"/>
      <c r="C930" s="43"/>
      <c r="D930" s="43"/>
      <c r="E930" s="43"/>
      <c r="F930" s="43"/>
      <c r="G930" s="43"/>
      <c r="H930" s="43"/>
      <c r="I930" s="43"/>
      <c r="J930" s="43"/>
      <c r="K930" s="43"/>
      <c r="L930" s="43"/>
      <c r="M930" s="43"/>
      <c r="N930" s="43"/>
      <c r="O930" s="43"/>
      <c r="P930" s="43"/>
    </row>
    <row r="931" spans="1:16" ht="12">
      <c r="A931" s="43"/>
      <c r="B931" s="43"/>
      <c r="C931" s="43"/>
      <c r="D931" s="43"/>
      <c r="E931" s="43"/>
      <c r="F931" s="43"/>
      <c r="G931" s="43"/>
      <c r="H931" s="43"/>
      <c r="I931" s="43"/>
      <c r="J931" s="43"/>
      <c r="K931" s="43"/>
      <c r="L931" s="43"/>
      <c r="M931" s="43"/>
      <c r="N931" s="43"/>
      <c r="O931" s="43"/>
      <c r="P931" s="43"/>
    </row>
    <row r="932" spans="1:16" ht="12">
      <c r="A932" s="43"/>
      <c r="B932" s="43"/>
      <c r="C932" s="43"/>
      <c r="D932" s="43"/>
      <c r="E932" s="43"/>
      <c r="F932" s="43"/>
      <c r="G932" s="43"/>
      <c r="H932" s="43"/>
      <c r="I932" s="43"/>
      <c r="J932" s="43"/>
      <c r="K932" s="43"/>
      <c r="L932" s="43"/>
      <c r="M932" s="43"/>
      <c r="N932" s="43"/>
      <c r="O932" s="43"/>
      <c r="P932" s="43"/>
    </row>
    <row r="933" spans="1:16" ht="12">
      <c r="A933" s="43"/>
      <c r="B933" s="43"/>
      <c r="C933" s="43"/>
      <c r="D933" s="43"/>
      <c r="E933" s="43"/>
      <c r="F933" s="43"/>
      <c r="G933" s="43"/>
      <c r="H933" s="43"/>
      <c r="I933" s="43"/>
      <c r="J933" s="43"/>
      <c r="K933" s="43"/>
      <c r="L933" s="43"/>
      <c r="M933" s="43"/>
      <c r="N933" s="43"/>
      <c r="O933" s="43"/>
      <c r="P933" s="43"/>
    </row>
    <row r="934" spans="1:16" ht="12">
      <c r="A934" s="43"/>
      <c r="B934" s="43"/>
      <c r="C934" s="43"/>
      <c r="D934" s="43"/>
      <c r="E934" s="43"/>
      <c r="F934" s="43"/>
      <c r="G934" s="43"/>
      <c r="H934" s="43"/>
      <c r="I934" s="43"/>
      <c r="J934" s="43"/>
      <c r="K934" s="43"/>
      <c r="L934" s="43"/>
      <c r="M934" s="43"/>
      <c r="N934" s="43"/>
      <c r="O934" s="43"/>
      <c r="P934" s="43"/>
    </row>
    <row r="935" spans="1:16" ht="12">
      <c r="A935" s="43"/>
      <c r="B935" s="43"/>
      <c r="C935" s="43"/>
      <c r="D935" s="43"/>
      <c r="E935" s="43"/>
      <c r="F935" s="43"/>
      <c r="G935" s="43"/>
      <c r="H935" s="43"/>
      <c r="I935" s="43"/>
      <c r="J935" s="43"/>
      <c r="K935" s="43"/>
      <c r="L935" s="43"/>
      <c r="M935" s="43"/>
      <c r="N935" s="43"/>
      <c r="O935" s="43"/>
      <c r="P935" s="43"/>
    </row>
    <row r="936" spans="1:16" ht="12">
      <c r="A936" s="43"/>
      <c r="B936" s="43"/>
      <c r="C936" s="43"/>
      <c r="D936" s="43"/>
      <c r="E936" s="43"/>
      <c r="F936" s="43"/>
      <c r="G936" s="43"/>
      <c r="H936" s="43"/>
      <c r="I936" s="43"/>
      <c r="J936" s="43"/>
      <c r="K936" s="43"/>
      <c r="L936" s="43"/>
      <c r="M936" s="43"/>
      <c r="N936" s="43"/>
      <c r="O936" s="43"/>
      <c r="P936" s="43"/>
    </row>
    <row r="937" spans="1:16" ht="12">
      <c r="A937" s="43"/>
      <c r="B937" s="43"/>
      <c r="C937" s="43"/>
      <c r="D937" s="43"/>
      <c r="E937" s="43"/>
      <c r="F937" s="43"/>
      <c r="G937" s="43"/>
      <c r="H937" s="43"/>
      <c r="I937" s="43"/>
      <c r="J937" s="43"/>
      <c r="K937" s="43"/>
      <c r="L937" s="43"/>
      <c r="M937" s="43"/>
      <c r="N937" s="43"/>
      <c r="O937" s="43"/>
      <c r="P937" s="43"/>
    </row>
    <row r="938" spans="1:16" ht="12">
      <c r="A938" s="43"/>
      <c r="B938" s="43"/>
      <c r="C938" s="43"/>
      <c r="D938" s="43"/>
      <c r="E938" s="43"/>
      <c r="F938" s="43"/>
      <c r="G938" s="43"/>
      <c r="H938" s="43"/>
      <c r="I938" s="43"/>
      <c r="J938" s="43"/>
      <c r="K938" s="43"/>
      <c r="L938" s="43"/>
      <c r="M938" s="43"/>
      <c r="N938" s="43"/>
      <c r="O938" s="43"/>
      <c r="P938" s="43"/>
    </row>
    <row r="939" spans="1:16" ht="12">
      <c r="A939" s="43"/>
      <c r="B939" s="43"/>
      <c r="C939" s="43"/>
      <c r="D939" s="43"/>
      <c r="E939" s="43"/>
      <c r="F939" s="43"/>
      <c r="G939" s="43"/>
      <c r="H939" s="43"/>
      <c r="I939" s="43"/>
      <c r="J939" s="43"/>
      <c r="K939" s="43"/>
      <c r="L939" s="43"/>
      <c r="M939" s="43"/>
      <c r="N939" s="43"/>
      <c r="O939" s="43"/>
      <c r="P939" s="43"/>
    </row>
    <row r="940" spans="1:16" ht="12">
      <c r="A940" s="43"/>
      <c r="B940" s="43"/>
      <c r="C940" s="43"/>
      <c r="D940" s="43"/>
      <c r="E940" s="43"/>
      <c r="F940" s="43"/>
      <c r="G940" s="43"/>
      <c r="H940" s="43"/>
      <c r="I940" s="43"/>
      <c r="J940" s="43"/>
      <c r="K940" s="43"/>
      <c r="L940" s="43"/>
      <c r="M940" s="43"/>
      <c r="N940" s="43"/>
      <c r="O940" s="43"/>
      <c r="P940" s="43"/>
    </row>
    <row r="941" spans="1:16" ht="12">
      <c r="A941" s="43"/>
      <c r="B941" s="43"/>
      <c r="C941" s="43"/>
      <c r="D941" s="43"/>
      <c r="E941" s="43"/>
      <c r="F941" s="43"/>
      <c r="G941" s="43"/>
      <c r="H941" s="43"/>
      <c r="I941" s="43"/>
      <c r="J941" s="43"/>
      <c r="K941" s="43"/>
      <c r="L941" s="43"/>
      <c r="M941" s="43"/>
      <c r="N941" s="43"/>
      <c r="O941" s="43"/>
      <c r="P941" s="43"/>
    </row>
    <row r="942" spans="1:16" ht="12">
      <c r="A942" s="43"/>
      <c r="B942" s="43"/>
      <c r="C942" s="43"/>
      <c r="D942" s="43"/>
      <c r="E942" s="43"/>
      <c r="F942" s="43"/>
      <c r="G942" s="43"/>
      <c r="H942" s="43"/>
      <c r="I942" s="43"/>
      <c r="J942" s="43"/>
      <c r="K942" s="43"/>
      <c r="L942" s="43"/>
      <c r="M942" s="43"/>
      <c r="N942" s="43"/>
      <c r="O942" s="43"/>
      <c r="P942" s="43"/>
    </row>
    <row r="943" spans="1:16" ht="12">
      <c r="A943" s="43"/>
      <c r="B943" s="43"/>
      <c r="C943" s="43"/>
      <c r="D943" s="43"/>
      <c r="E943" s="43"/>
      <c r="F943" s="43"/>
      <c r="G943" s="43"/>
      <c r="H943" s="43"/>
      <c r="I943" s="43"/>
      <c r="J943" s="43"/>
      <c r="K943" s="43"/>
      <c r="L943" s="43"/>
      <c r="M943" s="43"/>
      <c r="N943" s="43"/>
      <c r="O943" s="43"/>
      <c r="P943" s="43"/>
    </row>
    <row r="944" spans="1:16" ht="12">
      <c r="A944" s="43"/>
      <c r="B944" s="43"/>
      <c r="C944" s="43"/>
      <c r="D944" s="43"/>
      <c r="E944" s="43"/>
      <c r="F944" s="43"/>
      <c r="G944" s="43"/>
      <c r="H944" s="43"/>
      <c r="I944" s="43"/>
      <c r="J944" s="43"/>
      <c r="K944" s="43"/>
      <c r="L944" s="43"/>
      <c r="M944" s="43"/>
      <c r="N944" s="43"/>
      <c r="O944" s="43"/>
      <c r="P944" s="43"/>
    </row>
    <row r="945" spans="1:16" ht="12">
      <c r="A945" s="43"/>
      <c r="B945" s="43"/>
      <c r="C945" s="43"/>
      <c r="D945" s="43"/>
      <c r="E945" s="43"/>
      <c r="F945" s="43"/>
      <c r="G945" s="43"/>
      <c r="H945" s="43"/>
      <c r="I945" s="43"/>
      <c r="J945" s="43"/>
      <c r="K945" s="43"/>
      <c r="L945" s="43"/>
      <c r="M945" s="43"/>
      <c r="N945" s="43"/>
      <c r="O945" s="43"/>
      <c r="P945" s="43"/>
    </row>
    <row r="946" spans="1:16" ht="12">
      <c r="A946" s="43"/>
      <c r="B946" s="43"/>
      <c r="C946" s="43"/>
      <c r="D946" s="43"/>
      <c r="E946" s="43"/>
      <c r="F946" s="43"/>
      <c r="G946" s="43"/>
      <c r="H946" s="43"/>
      <c r="I946" s="43"/>
      <c r="J946" s="43"/>
      <c r="K946" s="43"/>
      <c r="L946" s="43"/>
      <c r="M946" s="43"/>
      <c r="N946" s="43"/>
      <c r="O946" s="43"/>
      <c r="P946" s="43"/>
    </row>
    <row r="947" spans="1:16" ht="12">
      <c r="A947" s="43"/>
      <c r="B947" s="43"/>
      <c r="C947" s="43"/>
      <c r="D947" s="43"/>
      <c r="E947" s="43"/>
      <c r="F947" s="43"/>
      <c r="G947" s="43"/>
      <c r="H947" s="43"/>
      <c r="I947" s="43"/>
      <c r="J947" s="43"/>
      <c r="K947" s="43"/>
      <c r="L947" s="43"/>
      <c r="M947" s="43"/>
      <c r="N947" s="43"/>
      <c r="O947" s="43"/>
      <c r="P947" s="43"/>
    </row>
    <row r="948" spans="1:16" ht="12">
      <c r="A948" s="43"/>
      <c r="B948" s="43"/>
      <c r="C948" s="43"/>
      <c r="D948" s="43"/>
      <c r="E948" s="43"/>
      <c r="F948" s="43"/>
      <c r="G948" s="43"/>
      <c r="H948" s="43"/>
      <c r="I948" s="43"/>
      <c r="J948" s="43"/>
      <c r="K948" s="43"/>
      <c r="L948" s="43"/>
      <c r="M948" s="43"/>
      <c r="N948" s="43"/>
      <c r="O948" s="43"/>
      <c r="P948" s="43"/>
    </row>
    <row r="949" spans="1:16" ht="12">
      <c r="A949" s="43"/>
      <c r="B949" s="43"/>
      <c r="C949" s="43"/>
      <c r="D949" s="43"/>
      <c r="E949" s="43"/>
      <c r="F949" s="43"/>
      <c r="G949" s="43"/>
      <c r="H949" s="43"/>
      <c r="I949" s="43"/>
      <c r="J949" s="43"/>
      <c r="K949" s="43"/>
      <c r="L949" s="43"/>
      <c r="M949" s="43"/>
      <c r="N949" s="43"/>
      <c r="O949" s="43"/>
      <c r="P949" s="43"/>
    </row>
    <row r="950" spans="1:16" ht="12">
      <c r="A950" s="43"/>
      <c r="B950" s="43"/>
      <c r="C950" s="43"/>
      <c r="D950" s="43"/>
      <c r="E950" s="43"/>
      <c r="F950" s="43"/>
      <c r="G950" s="43"/>
      <c r="H950" s="43"/>
      <c r="I950" s="43"/>
      <c r="J950" s="43"/>
      <c r="K950" s="43"/>
      <c r="L950" s="43"/>
      <c r="M950" s="43"/>
      <c r="N950" s="43"/>
      <c r="O950" s="43"/>
      <c r="P950" s="43"/>
    </row>
    <row r="951" spans="1:16" ht="12">
      <c r="A951" s="43"/>
      <c r="B951" s="43"/>
      <c r="C951" s="43"/>
      <c r="D951" s="43"/>
      <c r="E951" s="43"/>
      <c r="F951" s="43"/>
      <c r="G951" s="43"/>
      <c r="H951" s="43"/>
      <c r="I951" s="43"/>
      <c r="J951" s="43"/>
      <c r="K951" s="43"/>
      <c r="L951" s="43"/>
      <c r="M951" s="43"/>
      <c r="N951" s="43"/>
      <c r="O951" s="43"/>
      <c r="P951" s="43"/>
    </row>
    <row r="952" spans="1:16" ht="12">
      <c r="A952" s="43"/>
      <c r="B952" s="43"/>
      <c r="C952" s="43"/>
      <c r="D952" s="43"/>
      <c r="E952" s="43"/>
      <c r="F952" s="43"/>
      <c r="G952" s="43"/>
      <c r="H952" s="43"/>
      <c r="I952" s="43"/>
      <c r="J952" s="43"/>
      <c r="K952" s="43"/>
      <c r="L952" s="43"/>
      <c r="M952" s="43"/>
      <c r="N952" s="43"/>
      <c r="O952" s="43"/>
      <c r="P952" s="43"/>
    </row>
    <row r="953" spans="1:16" ht="12">
      <c r="A953" s="43"/>
      <c r="B953" s="43"/>
      <c r="C953" s="43"/>
      <c r="D953" s="43"/>
      <c r="E953" s="43"/>
      <c r="F953" s="43"/>
      <c r="G953" s="43"/>
      <c r="H953" s="43"/>
      <c r="I953" s="43"/>
      <c r="J953" s="43"/>
      <c r="K953" s="43"/>
      <c r="L953" s="43"/>
      <c r="M953" s="43"/>
      <c r="N953" s="43"/>
      <c r="O953" s="43"/>
      <c r="P953" s="43"/>
    </row>
    <row r="954" spans="1:16" ht="12">
      <c r="A954" s="43"/>
      <c r="B954" s="43"/>
      <c r="C954" s="43"/>
      <c r="D954" s="43"/>
      <c r="E954" s="43"/>
      <c r="F954" s="43"/>
      <c r="G954" s="43"/>
      <c r="H954" s="43"/>
      <c r="I954" s="43"/>
      <c r="J954" s="43"/>
      <c r="K954" s="43"/>
      <c r="L954" s="43"/>
      <c r="M954" s="43"/>
      <c r="N954" s="43"/>
      <c r="O954" s="43"/>
      <c r="P954" s="43"/>
    </row>
    <row r="955" spans="1:16" ht="12">
      <c r="A955" s="43"/>
      <c r="B955" s="43"/>
      <c r="C955" s="43"/>
      <c r="D955" s="43"/>
      <c r="E955" s="43"/>
      <c r="F955" s="43"/>
      <c r="G955" s="43"/>
      <c r="H955" s="43"/>
      <c r="I955" s="43"/>
      <c r="J955" s="43"/>
      <c r="K955" s="43"/>
      <c r="L955" s="43"/>
      <c r="M955" s="43"/>
      <c r="N955" s="43"/>
      <c r="O955" s="43"/>
      <c r="P955" s="43"/>
    </row>
    <row r="956" spans="1:16" ht="12">
      <c r="A956" s="43"/>
      <c r="B956" s="43"/>
      <c r="C956" s="43"/>
      <c r="D956" s="43"/>
      <c r="E956" s="43"/>
      <c r="F956" s="43"/>
      <c r="G956" s="43"/>
      <c r="H956" s="43"/>
      <c r="I956" s="43"/>
      <c r="J956" s="43"/>
      <c r="K956" s="43"/>
      <c r="L956" s="43"/>
      <c r="M956" s="43"/>
      <c r="N956" s="43"/>
      <c r="O956" s="43"/>
      <c r="P956" s="43"/>
    </row>
    <row r="957" spans="1:16" ht="12">
      <c r="A957" s="43"/>
      <c r="B957" s="43"/>
      <c r="C957" s="43"/>
      <c r="D957" s="43"/>
      <c r="E957" s="43"/>
      <c r="F957" s="43"/>
      <c r="G957" s="43"/>
      <c r="H957" s="43"/>
      <c r="I957" s="43"/>
      <c r="J957" s="43"/>
      <c r="K957" s="43"/>
      <c r="L957" s="43"/>
      <c r="M957" s="43"/>
      <c r="N957" s="43"/>
      <c r="O957" s="43"/>
      <c r="P957" s="43"/>
    </row>
    <row r="958" spans="1:16" ht="12">
      <c r="A958" s="43"/>
      <c r="B958" s="43"/>
      <c r="C958" s="43"/>
      <c r="D958" s="43"/>
      <c r="E958" s="43"/>
      <c r="F958" s="43"/>
      <c r="G958" s="43"/>
      <c r="H958" s="43"/>
      <c r="I958" s="43"/>
      <c r="J958" s="43"/>
      <c r="K958" s="43"/>
      <c r="L958" s="43"/>
      <c r="M958" s="43"/>
      <c r="N958" s="43"/>
      <c r="O958" s="43"/>
      <c r="P958" s="43"/>
    </row>
    <row r="959" spans="1:16" ht="12">
      <c r="A959" s="43"/>
      <c r="B959" s="43"/>
      <c r="C959" s="43"/>
      <c r="D959" s="43"/>
      <c r="E959" s="43"/>
      <c r="F959" s="43"/>
      <c r="G959" s="43"/>
      <c r="H959" s="43"/>
      <c r="I959" s="43"/>
      <c r="J959" s="43"/>
      <c r="K959" s="43"/>
      <c r="L959" s="43"/>
      <c r="M959" s="43"/>
      <c r="N959" s="43"/>
      <c r="O959" s="43"/>
      <c r="P959" s="43"/>
    </row>
    <row r="960" spans="1:16" ht="12">
      <c r="A960" s="43"/>
      <c r="B960" s="43"/>
      <c r="C960" s="43"/>
      <c r="D960" s="43"/>
      <c r="E960" s="43"/>
      <c r="F960" s="43"/>
      <c r="G960" s="43"/>
      <c r="H960" s="43"/>
      <c r="I960" s="43"/>
      <c r="J960" s="43"/>
      <c r="K960" s="43"/>
      <c r="L960" s="43"/>
      <c r="M960" s="43"/>
      <c r="N960" s="43"/>
      <c r="O960" s="43"/>
      <c r="P960" s="43"/>
    </row>
    <row r="961" spans="1:16" ht="12">
      <c r="A961" s="43"/>
      <c r="B961" s="43"/>
      <c r="C961" s="43"/>
      <c r="D961" s="43"/>
      <c r="E961" s="43"/>
      <c r="F961" s="43"/>
      <c r="G961" s="43"/>
      <c r="H961" s="43"/>
      <c r="I961" s="43"/>
      <c r="J961" s="43"/>
      <c r="K961" s="43"/>
      <c r="L961" s="43"/>
      <c r="M961" s="43"/>
      <c r="N961" s="43"/>
      <c r="O961" s="43"/>
      <c r="P961" s="43"/>
    </row>
    <row r="962" spans="1:16" ht="12">
      <c r="A962" s="43"/>
      <c r="B962" s="43"/>
      <c r="C962" s="43"/>
      <c r="D962" s="43"/>
      <c r="E962" s="43"/>
      <c r="F962" s="43"/>
      <c r="G962" s="43"/>
      <c r="H962" s="43"/>
      <c r="I962" s="43"/>
      <c r="J962" s="43"/>
      <c r="K962" s="43"/>
      <c r="L962" s="43"/>
      <c r="M962" s="43"/>
      <c r="N962" s="43"/>
      <c r="O962" s="43"/>
      <c r="P962" s="43"/>
    </row>
    <row r="963" spans="1:16" ht="12">
      <c r="A963" s="43"/>
      <c r="B963" s="43"/>
      <c r="C963" s="43"/>
      <c r="D963" s="43"/>
      <c r="E963" s="43"/>
      <c r="F963" s="43"/>
      <c r="G963" s="43"/>
      <c r="H963" s="43"/>
      <c r="I963" s="43"/>
      <c r="J963" s="43"/>
      <c r="K963" s="43"/>
      <c r="L963" s="43"/>
      <c r="M963" s="43"/>
      <c r="N963" s="43"/>
      <c r="O963" s="43"/>
      <c r="P963" s="43"/>
    </row>
    <row r="964" spans="1:16" ht="12">
      <c r="A964" s="43"/>
      <c r="B964" s="43"/>
      <c r="C964" s="43"/>
      <c r="D964" s="43"/>
      <c r="E964" s="43"/>
      <c r="F964" s="43"/>
      <c r="G964" s="43"/>
      <c r="H964" s="43"/>
      <c r="I964" s="43"/>
      <c r="J964" s="43"/>
      <c r="K964" s="43"/>
      <c r="L964" s="43"/>
      <c r="M964" s="43"/>
      <c r="N964" s="43"/>
      <c r="O964" s="43"/>
      <c r="P964" s="43"/>
    </row>
    <row r="965" spans="1:16" ht="12">
      <c r="A965" s="43"/>
      <c r="B965" s="43"/>
      <c r="C965" s="43"/>
      <c r="D965" s="43"/>
      <c r="E965" s="43"/>
      <c r="F965" s="43"/>
      <c r="G965" s="43"/>
      <c r="H965" s="43"/>
      <c r="I965" s="43"/>
      <c r="J965" s="43"/>
      <c r="K965" s="43"/>
      <c r="L965" s="43"/>
      <c r="M965" s="43"/>
      <c r="N965" s="43"/>
      <c r="O965" s="43"/>
      <c r="P965" s="43"/>
    </row>
    <row r="966" spans="1:16" ht="12">
      <c r="A966" s="43"/>
      <c r="B966" s="43"/>
      <c r="C966" s="43"/>
      <c r="D966" s="43"/>
      <c r="E966" s="43"/>
      <c r="F966" s="43"/>
      <c r="G966" s="43"/>
      <c r="H966" s="43"/>
      <c r="I966" s="43"/>
      <c r="J966" s="43"/>
      <c r="K966" s="43"/>
      <c r="L966" s="43"/>
      <c r="M966" s="43"/>
      <c r="N966" s="43"/>
      <c r="O966" s="43"/>
      <c r="P966" s="43"/>
    </row>
    <row r="967" spans="1:16" ht="12">
      <c r="A967" s="43"/>
      <c r="B967" s="43"/>
      <c r="C967" s="43"/>
      <c r="D967" s="43"/>
      <c r="E967" s="43"/>
      <c r="F967" s="43"/>
      <c r="G967" s="43"/>
      <c r="H967" s="43"/>
      <c r="I967" s="43"/>
      <c r="J967" s="43"/>
      <c r="K967" s="43"/>
      <c r="L967" s="43"/>
      <c r="M967" s="43"/>
      <c r="N967" s="43"/>
      <c r="O967" s="43"/>
      <c r="P967" s="43"/>
    </row>
    <row r="968" spans="1:16" ht="12">
      <c r="A968" s="43"/>
      <c r="B968" s="43"/>
      <c r="C968" s="43"/>
      <c r="D968" s="43"/>
      <c r="E968" s="43"/>
      <c r="F968" s="43"/>
      <c r="G968" s="43"/>
      <c r="H968" s="43"/>
      <c r="I968" s="43"/>
      <c r="J968" s="43"/>
      <c r="K968" s="43"/>
      <c r="L968" s="43"/>
      <c r="M968" s="43"/>
      <c r="N968" s="43"/>
      <c r="O968" s="43"/>
      <c r="P968" s="43"/>
    </row>
    <row r="969" spans="1:16" ht="12">
      <c r="A969" s="43"/>
      <c r="B969" s="43"/>
      <c r="C969" s="43"/>
      <c r="D969" s="43"/>
      <c r="E969" s="43"/>
      <c r="F969" s="43"/>
      <c r="G969" s="43"/>
      <c r="H969" s="43"/>
      <c r="I969" s="43"/>
      <c r="J969" s="43"/>
      <c r="K969" s="43"/>
      <c r="L969" s="43"/>
      <c r="M969" s="43"/>
      <c r="N969" s="43"/>
      <c r="O969" s="43"/>
      <c r="P969" s="43"/>
    </row>
    <row r="970" spans="1:16" ht="12">
      <c r="A970" s="43"/>
      <c r="B970" s="43"/>
      <c r="C970" s="43"/>
      <c r="D970" s="43"/>
      <c r="E970" s="43"/>
      <c r="F970" s="43"/>
      <c r="G970" s="43"/>
      <c r="H970" s="43"/>
      <c r="I970" s="43"/>
      <c r="J970" s="43"/>
      <c r="K970" s="43"/>
      <c r="L970" s="43"/>
      <c r="M970" s="43"/>
      <c r="N970" s="43"/>
      <c r="O970" s="43"/>
      <c r="P970" s="43"/>
    </row>
    <row r="971" spans="1:16" ht="12">
      <c r="A971" s="43"/>
      <c r="B971" s="43"/>
      <c r="C971" s="43"/>
      <c r="D971" s="43"/>
      <c r="E971" s="43"/>
      <c r="F971" s="43"/>
      <c r="G971" s="43"/>
      <c r="H971" s="43"/>
      <c r="I971" s="43"/>
      <c r="J971" s="43"/>
      <c r="K971" s="43"/>
      <c r="L971" s="43"/>
      <c r="M971" s="43"/>
      <c r="N971" s="43"/>
      <c r="O971" s="43"/>
      <c r="P971" s="43"/>
    </row>
    <row r="972" spans="1:16" ht="12">
      <c r="A972" s="43"/>
      <c r="B972" s="43"/>
      <c r="C972" s="43"/>
      <c r="D972" s="43"/>
      <c r="E972" s="43"/>
      <c r="F972" s="43"/>
      <c r="G972" s="43"/>
      <c r="H972" s="43"/>
      <c r="I972" s="43"/>
      <c r="J972" s="43"/>
      <c r="K972" s="43"/>
      <c r="L972" s="43"/>
      <c r="M972" s="43"/>
      <c r="N972" s="43"/>
      <c r="O972" s="43"/>
      <c r="P972" s="43"/>
    </row>
    <row r="973" spans="1:16" ht="12">
      <c r="A973" s="43"/>
      <c r="B973" s="43"/>
      <c r="C973" s="43"/>
      <c r="D973" s="43"/>
      <c r="E973" s="43"/>
      <c r="F973" s="43"/>
      <c r="G973" s="43"/>
      <c r="H973" s="43"/>
      <c r="I973" s="43"/>
      <c r="J973" s="43"/>
      <c r="K973" s="43"/>
      <c r="L973" s="43"/>
      <c r="M973" s="43"/>
      <c r="N973" s="43"/>
      <c r="O973" s="43"/>
      <c r="P973" s="43"/>
    </row>
    <row r="974" spans="1:16" ht="12">
      <c r="A974" s="43"/>
      <c r="B974" s="43"/>
      <c r="C974" s="43"/>
      <c r="D974" s="43"/>
      <c r="E974" s="43"/>
      <c r="F974" s="43"/>
      <c r="G974" s="43"/>
      <c r="H974" s="43"/>
      <c r="I974" s="43"/>
      <c r="J974" s="43"/>
      <c r="K974" s="43"/>
      <c r="L974" s="43"/>
      <c r="M974" s="43"/>
      <c r="N974" s="43"/>
      <c r="O974" s="43"/>
      <c r="P974" s="43"/>
    </row>
    <row r="975" spans="1:16" ht="12">
      <c r="A975" s="43"/>
      <c r="B975" s="43"/>
      <c r="C975" s="43"/>
      <c r="D975" s="43"/>
      <c r="E975" s="43"/>
      <c r="F975" s="43"/>
      <c r="G975" s="43"/>
      <c r="H975" s="43"/>
      <c r="I975" s="43"/>
      <c r="J975" s="43"/>
      <c r="K975" s="43"/>
      <c r="L975" s="43"/>
      <c r="M975" s="43"/>
      <c r="N975" s="43"/>
      <c r="O975" s="43"/>
      <c r="P975" s="43"/>
    </row>
    <row r="976" spans="1:16" ht="12">
      <c r="A976" s="43"/>
      <c r="B976" s="43"/>
      <c r="C976" s="43"/>
      <c r="D976" s="43"/>
      <c r="E976" s="43"/>
      <c r="F976" s="43"/>
      <c r="G976" s="43"/>
      <c r="H976" s="43"/>
      <c r="I976" s="43"/>
      <c r="J976" s="43"/>
      <c r="K976" s="43"/>
      <c r="L976" s="43"/>
      <c r="M976" s="43"/>
      <c r="N976" s="43"/>
      <c r="O976" s="43"/>
      <c r="P976" s="43"/>
    </row>
    <row r="977" spans="1:16" ht="12">
      <c r="A977" s="43"/>
      <c r="B977" s="43"/>
      <c r="C977" s="43"/>
      <c r="D977" s="43"/>
      <c r="E977" s="43"/>
      <c r="F977" s="43"/>
      <c r="G977" s="43"/>
      <c r="H977" s="43"/>
      <c r="I977" s="43"/>
      <c r="J977" s="43"/>
      <c r="K977" s="43"/>
      <c r="L977" s="43"/>
      <c r="M977" s="43"/>
      <c r="N977" s="43"/>
      <c r="O977" s="43"/>
      <c r="P977" s="43"/>
    </row>
    <row r="978" spans="1:16" ht="12">
      <c r="A978" s="43"/>
      <c r="B978" s="43"/>
      <c r="C978" s="43"/>
      <c r="D978" s="43"/>
      <c r="E978" s="43"/>
      <c r="F978" s="43"/>
      <c r="G978" s="43"/>
      <c r="H978" s="43"/>
      <c r="I978" s="43"/>
      <c r="J978" s="43"/>
      <c r="K978" s="43"/>
      <c r="L978" s="43"/>
      <c r="M978" s="43"/>
      <c r="N978" s="43"/>
      <c r="O978" s="43"/>
      <c r="P978" s="43"/>
    </row>
    <row r="979" spans="1:16" ht="12">
      <c r="A979" s="43"/>
      <c r="B979" s="43"/>
      <c r="C979" s="43"/>
      <c r="D979" s="43"/>
      <c r="E979" s="43"/>
      <c r="F979" s="43"/>
      <c r="G979" s="43"/>
      <c r="H979" s="43"/>
      <c r="I979" s="43"/>
      <c r="J979" s="43"/>
      <c r="K979" s="43"/>
      <c r="L979" s="43"/>
      <c r="M979" s="43"/>
      <c r="N979" s="43"/>
      <c r="O979" s="43"/>
      <c r="P979" s="43"/>
    </row>
    <row r="980" spans="1:16" ht="12">
      <c r="A980" s="43"/>
      <c r="B980" s="43"/>
      <c r="C980" s="43"/>
      <c r="D980" s="43"/>
      <c r="E980" s="43"/>
      <c r="F980" s="43"/>
      <c r="G980" s="43"/>
      <c r="H980" s="43"/>
      <c r="I980" s="43"/>
      <c r="J980" s="43"/>
      <c r="K980" s="43"/>
      <c r="L980" s="43"/>
      <c r="M980" s="43"/>
      <c r="N980" s="43"/>
      <c r="O980" s="43"/>
      <c r="P980" s="43"/>
    </row>
    <row r="981" spans="1:16" ht="12">
      <c r="A981" s="43"/>
      <c r="B981" s="43"/>
      <c r="C981" s="43"/>
      <c r="D981" s="43"/>
      <c r="E981" s="43"/>
      <c r="F981" s="43"/>
      <c r="G981" s="43"/>
      <c r="H981" s="43"/>
      <c r="I981" s="43"/>
      <c r="J981" s="43"/>
      <c r="K981" s="43"/>
      <c r="L981" s="43"/>
      <c r="M981" s="43"/>
      <c r="N981" s="43"/>
      <c r="O981" s="43"/>
      <c r="P981" s="43"/>
    </row>
    <row r="982" spans="1:16" ht="12">
      <c r="A982" s="43"/>
      <c r="B982" s="43"/>
      <c r="C982" s="43"/>
      <c r="D982" s="43"/>
      <c r="E982" s="43"/>
      <c r="F982" s="43"/>
      <c r="G982" s="43"/>
      <c r="H982" s="43"/>
      <c r="I982" s="43"/>
      <c r="J982" s="43"/>
      <c r="K982" s="43"/>
      <c r="L982" s="43"/>
      <c r="M982" s="43"/>
      <c r="N982" s="43"/>
      <c r="O982" s="43"/>
      <c r="P982" s="43"/>
    </row>
    <row r="983" spans="1:16" ht="12">
      <c r="A983" s="43"/>
      <c r="B983" s="43"/>
      <c r="C983" s="43"/>
      <c r="D983" s="43"/>
      <c r="E983" s="43"/>
      <c r="F983" s="43"/>
      <c r="G983" s="43"/>
      <c r="H983" s="43"/>
      <c r="I983" s="43"/>
      <c r="J983" s="43"/>
      <c r="K983" s="43"/>
      <c r="L983" s="43"/>
      <c r="M983" s="43"/>
      <c r="N983" s="43"/>
      <c r="O983" s="43"/>
      <c r="P983" s="43"/>
    </row>
    <row r="984" spans="1:16" ht="12">
      <c r="A984" s="43"/>
      <c r="B984" s="43"/>
      <c r="C984" s="43"/>
      <c r="D984" s="43"/>
      <c r="E984" s="43"/>
      <c r="F984" s="43"/>
      <c r="G984" s="43"/>
      <c r="H984" s="43"/>
      <c r="I984" s="43"/>
      <c r="J984" s="43"/>
      <c r="K984" s="43"/>
      <c r="L984" s="43"/>
      <c r="M984" s="43"/>
      <c r="N984" s="43"/>
      <c r="O984" s="43"/>
      <c r="P984" s="43"/>
    </row>
    <row r="985" spans="1:16" ht="12">
      <c r="A985" s="43"/>
      <c r="B985" s="43"/>
      <c r="C985" s="43"/>
      <c r="D985" s="43"/>
      <c r="E985" s="43"/>
      <c r="F985" s="43"/>
      <c r="G985" s="43"/>
      <c r="H985" s="43"/>
      <c r="I985" s="43"/>
      <c r="J985" s="43"/>
      <c r="K985" s="43"/>
      <c r="L985" s="43"/>
      <c r="M985" s="43"/>
      <c r="N985" s="43"/>
      <c r="O985" s="43"/>
      <c r="P985" s="43"/>
    </row>
    <row r="986" spans="1:16" ht="12">
      <c r="A986" s="43"/>
      <c r="B986" s="43"/>
      <c r="C986" s="43"/>
      <c r="D986" s="43"/>
      <c r="E986" s="43"/>
      <c r="F986" s="43"/>
      <c r="G986" s="43"/>
      <c r="H986" s="43"/>
      <c r="I986" s="43"/>
      <c r="J986" s="43"/>
      <c r="K986" s="43"/>
      <c r="L986" s="43"/>
      <c r="M986" s="43"/>
      <c r="N986" s="43"/>
      <c r="O986" s="43"/>
      <c r="P986" s="43"/>
    </row>
    <row r="987" spans="1:16" ht="12">
      <c r="A987" s="43"/>
      <c r="B987" s="43"/>
      <c r="C987" s="43"/>
      <c r="D987" s="43"/>
      <c r="E987" s="43"/>
      <c r="F987" s="43"/>
      <c r="G987" s="43"/>
      <c r="H987" s="43"/>
      <c r="I987" s="43"/>
      <c r="J987" s="43"/>
      <c r="K987" s="43"/>
      <c r="L987" s="43"/>
      <c r="M987" s="43"/>
      <c r="N987" s="43"/>
      <c r="O987" s="43"/>
      <c r="P987" s="43"/>
    </row>
    <row r="988" spans="1:16" ht="12">
      <c r="A988" s="43"/>
      <c r="B988" s="43"/>
      <c r="C988" s="43"/>
      <c r="D988" s="43"/>
      <c r="E988" s="43"/>
      <c r="F988" s="43"/>
      <c r="G988" s="43"/>
      <c r="H988" s="43"/>
      <c r="I988" s="43"/>
      <c r="J988" s="43"/>
      <c r="K988" s="43"/>
      <c r="L988" s="43"/>
      <c r="M988" s="43"/>
      <c r="N988" s="43"/>
      <c r="O988" s="43"/>
      <c r="P988" s="43"/>
    </row>
    <row r="989" spans="1:16" ht="12">
      <c r="A989" s="43"/>
      <c r="B989" s="43"/>
      <c r="C989" s="43"/>
      <c r="D989" s="43"/>
      <c r="E989" s="43"/>
      <c r="F989" s="43"/>
      <c r="G989" s="43"/>
      <c r="H989" s="43"/>
      <c r="I989" s="43"/>
      <c r="J989" s="43"/>
      <c r="K989" s="43"/>
      <c r="L989" s="43"/>
      <c r="M989" s="43"/>
      <c r="N989" s="43"/>
      <c r="O989" s="43"/>
      <c r="P989" s="43"/>
    </row>
    <row r="990" spans="1:16" ht="12">
      <c r="A990" s="43"/>
      <c r="B990" s="43"/>
      <c r="C990" s="43"/>
      <c r="D990" s="43"/>
      <c r="E990" s="43"/>
      <c r="F990" s="43"/>
      <c r="G990" s="43"/>
      <c r="H990" s="43"/>
      <c r="I990" s="43"/>
      <c r="J990" s="43"/>
      <c r="K990" s="43"/>
      <c r="L990" s="43"/>
      <c r="M990" s="43"/>
      <c r="N990" s="43"/>
      <c r="O990" s="43"/>
      <c r="P990" s="43"/>
    </row>
    <row r="991" spans="1:16" ht="12">
      <c r="A991" s="43"/>
      <c r="B991" s="43"/>
      <c r="C991" s="43"/>
      <c r="D991" s="43"/>
      <c r="E991" s="43"/>
      <c r="F991" s="43"/>
      <c r="G991" s="43"/>
      <c r="H991" s="43"/>
      <c r="I991" s="43"/>
      <c r="J991" s="43"/>
      <c r="K991" s="43"/>
      <c r="L991" s="43"/>
      <c r="M991" s="43"/>
      <c r="N991" s="43"/>
      <c r="O991" s="43"/>
      <c r="P991" s="43"/>
    </row>
    <row r="992" spans="1:16" ht="12">
      <c r="A992" s="43"/>
      <c r="B992" s="43"/>
      <c r="C992" s="43"/>
      <c r="D992" s="43"/>
      <c r="E992" s="43"/>
      <c r="F992" s="43"/>
      <c r="G992" s="43"/>
      <c r="H992" s="43"/>
      <c r="I992" s="43"/>
      <c r="J992" s="43"/>
      <c r="K992" s="43"/>
      <c r="L992" s="43"/>
      <c r="M992" s="43"/>
      <c r="N992" s="43"/>
      <c r="O992" s="43"/>
      <c r="P992" s="43"/>
    </row>
    <row r="993" spans="1:16" ht="12">
      <c r="A993" s="43"/>
      <c r="B993" s="43"/>
      <c r="C993" s="43"/>
      <c r="D993" s="43"/>
      <c r="E993" s="43"/>
      <c r="F993" s="43"/>
      <c r="G993" s="43"/>
      <c r="H993" s="43"/>
      <c r="I993" s="43"/>
      <c r="J993" s="43"/>
      <c r="K993" s="43"/>
      <c r="L993" s="43"/>
      <c r="M993" s="43"/>
      <c r="N993" s="43"/>
      <c r="O993" s="43"/>
      <c r="P993" s="43"/>
    </row>
    <row r="994" spans="1:16" ht="12">
      <c r="A994" s="43"/>
      <c r="B994" s="43"/>
      <c r="C994" s="43"/>
      <c r="D994" s="43"/>
      <c r="E994" s="43"/>
      <c r="F994" s="43"/>
      <c r="G994" s="43"/>
      <c r="H994" s="43"/>
      <c r="I994" s="43"/>
      <c r="J994" s="43"/>
      <c r="K994" s="43"/>
      <c r="L994" s="43"/>
      <c r="M994" s="43"/>
      <c r="N994" s="43"/>
      <c r="O994" s="43"/>
      <c r="P994" s="43"/>
    </row>
    <row r="995" spans="1:16" ht="12">
      <c r="A995" s="43"/>
      <c r="B995" s="43"/>
      <c r="C995" s="43"/>
      <c r="D995" s="43"/>
      <c r="E995" s="43"/>
      <c r="F995" s="43"/>
      <c r="G995" s="43"/>
      <c r="H995" s="43"/>
      <c r="I995" s="43"/>
      <c r="J995" s="43"/>
      <c r="K995" s="43"/>
      <c r="L995" s="43"/>
      <c r="M995" s="43"/>
      <c r="N995" s="43"/>
      <c r="O995" s="43"/>
      <c r="P995" s="43"/>
    </row>
    <row r="996" spans="1:16" ht="12">
      <c r="A996" s="43"/>
      <c r="B996" s="43"/>
      <c r="C996" s="43"/>
      <c r="D996" s="43"/>
      <c r="E996" s="43"/>
      <c r="F996" s="43"/>
      <c r="G996" s="43"/>
      <c r="H996" s="43"/>
      <c r="I996" s="43"/>
      <c r="J996" s="43"/>
      <c r="K996" s="43"/>
      <c r="L996" s="43"/>
      <c r="M996" s="43"/>
      <c r="N996" s="43"/>
      <c r="O996" s="43"/>
      <c r="P996" s="43"/>
    </row>
    <row r="997" spans="1:16" ht="12">
      <c r="A997" s="43"/>
      <c r="B997" s="43"/>
      <c r="C997" s="43"/>
      <c r="D997" s="43"/>
      <c r="E997" s="43"/>
      <c r="F997" s="43"/>
      <c r="G997" s="43"/>
      <c r="H997" s="43"/>
      <c r="I997" s="43"/>
      <c r="J997" s="43"/>
      <c r="K997" s="43"/>
      <c r="L997" s="43"/>
      <c r="M997" s="43"/>
      <c r="N997" s="43"/>
      <c r="O997" s="43"/>
      <c r="P997" s="43"/>
    </row>
    <row r="998" spans="1:16" ht="12">
      <c r="A998" s="43"/>
      <c r="B998" s="43"/>
      <c r="C998" s="43"/>
      <c r="D998" s="43"/>
      <c r="E998" s="43"/>
      <c r="F998" s="43"/>
      <c r="G998" s="43"/>
      <c r="H998" s="43"/>
      <c r="I998" s="43"/>
      <c r="J998" s="43"/>
      <c r="K998" s="43"/>
      <c r="L998" s="43"/>
      <c r="M998" s="43"/>
      <c r="N998" s="43"/>
      <c r="O998" s="43"/>
      <c r="P998" s="43"/>
    </row>
    <row r="999" spans="1:16" ht="12">
      <c r="A999" s="43"/>
      <c r="B999" s="43"/>
      <c r="C999" s="43"/>
      <c r="D999" s="43"/>
      <c r="E999" s="43"/>
      <c r="F999" s="43"/>
      <c r="G999" s="43"/>
      <c r="H999" s="43"/>
      <c r="I999" s="43"/>
      <c r="J999" s="43"/>
      <c r="K999" s="43"/>
      <c r="L999" s="43"/>
      <c r="M999" s="43"/>
      <c r="N999" s="43"/>
      <c r="O999" s="43"/>
      <c r="P999" s="43"/>
    </row>
    <row r="1000" spans="1:16" ht="12">
      <c r="A1000" s="43"/>
      <c r="B1000" s="43"/>
      <c r="C1000" s="43"/>
      <c r="D1000" s="43"/>
      <c r="E1000" s="43"/>
      <c r="F1000" s="43"/>
      <c r="G1000" s="43"/>
      <c r="H1000" s="43"/>
      <c r="I1000" s="43"/>
      <c r="J1000" s="43"/>
      <c r="K1000" s="43"/>
      <c r="L1000" s="43"/>
      <c r="M1000" s="43"/>
      <c r="N1000" s="43"/>
      <c r="O1000" s="43"/>
      <c r="P1000" s="43"/>
    </row>
  </sheetData>
  <autoFilter ref="A1:P455"/>
  <pageMargins left="0.75" right="0.75" top="1" bottom="1" header="0.5" footer="0.5"/>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Données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Lori ISS</cp:lastModifiedBy>
  <dcterms:created xsi:type="dcterms:W3CDTF">2017-04-21T11:57:37Z</dcterms:created>
  <dcterms:modified xsi:type="dcterms:W3CDTF">2017-06-06T21:49:26Z</dcterms:modified>
</cp:coreProperties>
</file>